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816" yWindow="3228" windowWidth="16668" windowHeight="2988" tabRatio="599" activeTab="0"/>
  </bookViews>
  <sheets>
    <sheet name="Bonds price list" sheetId="1" r:id="rId1"/>
    <sheet name="Sheet 1" sheetId="2" r:id="rId2"/>
    <sheet name="sheet2" sheetId="3" r:id="rId3"/>
    <sheet name="Sheet1" sheetId="4" r:id="rId4"/>
  </sheets>
  <definedNames>
    <definedName name="_xlnm.Print_Area" localSheetId="0">'Bonds price list'!$A$1:$N$141</definedName>
  </definedNames>
  <calcPr fullCalcOnLoad="1"/>
</workbook>
</file>

<file path=xl/sharedStrings.xml><?xml version="1.0" encoding="utf-8"?>
<sst xmlns="http://schemas.openxmlformats.org/spreadsheetml/2006/main" count="418" uniqueCount="220">
  <si>
    <t>Maturity</t>
  </si>
  <si>
    <t>Coupon</t>
  </si>
  <si>
    <t>Days</t>
  </si>
  <si>
    <t>Date</t>
  </si>
  <si>
    <t>in millions</t>
  </si>
  <si>
    <t xml:space="preserve">to </t>
  </si>
  <si>
    <t>Price</t>
  </si>
  <si>
    <t>Issue No.</t>
  </si>
  <si>
    <t>(%)</t>
  </si>
  <si>
    <t>Fixed</t>
  </si>
  <si>
    <t>Abbr.</t>
  </si>
  <si>
    <t xml:space="preserve">There are a number of key variables to look at when investing in bonds: the bond's maturity, redemption features, credit quality, interest rate, price, yield and tax status. </t>
  </si>
  <si>
    <t>Together, these factors help determine the value of your bond investment and the degree to which it matches your financial objectives.</t>
  </si>
  <si>
    <t>KEY BOND INVESTMENT CONSIDERATIONS</t>
  </si>
  <si>
    <t>TWO YEAR BONDS</t>
  </si>
  <si>
    <t>FIVE YEAR BONDS</t>
  </si>
  <si>
    <t>TEN YEAR BONDS</t>
  </si>
  <si>
    <t>FIFTEEN YEAR BONDS</t>
  </si>
  <si>
    <t>Total</t>
  </si>
  <si>
    <t>Previous</t>
  </si>
  <si>
    <t>Issue</t>
  </si>
  <si>
    <t>Rate</t>
  </si>
  <si>
    <t xml:space="preserve">Previous </t>
  </si>
  <si>
    <t>Clean</t>
  </si>
  <si>
    <t>Traded</t>
  </si>
  <si>
    <t>Yield</t>
  </si>
  <si>
    <t>Value Traded</t>
  </si>
  <si>
    <t>(kshs)</t>
  </si>
  <si>
    <t>Today</t>
  </si>
  <si>
    <t xml:space="preserve">                   Turnover in Bonds.</t>
  </si>
  <si>
    <t xml:space="preserve"> </t>
  </si>
  <si>
    <t>IFB 1/2009/12Yr</t>
  </si>
  <si>
    <t>FIXED</t>
  </si>
  <si>
    <t>Dirty</t>
  </si>
  <si>
    <t>FXD2/2007/15Yr</t>
  </si>
  <si>
    <t>FXD1/2010/15Yr</t>
  </si>
  <si>
    <t>TWENTY FIVE YEAR BOND</t>
  </si>
  <si>
    <t>TWENTY YEAR BOND</t>
  </si>
  <si>
    <t>THIRTY YEAR BOND</t>
  </si>
  <si>
    <t/>
  </si>
  <si>
    <t>KE1000001998</t>
  </si>
  <si>
    <t>KE1000001352</t>
  </si>
  <si>
    <t>KE1000001360</t>
  </si>
  <si>
    <t>KE2000001558</t>
  </si>
  <si>
    <t>KE1000001493</t>
  </si>
  <si>
    <t>(Re-opened)</t>
  </si>
  <si>
    <t xml:space="preserve">FXD3/2007/15Yr </t>
  </si>
  <si>
    <t xml:space="preserve">FXD2/2010/15Yr </t>
  </si>
  <si>
    <t xml:space="preserve">FXD1/2010/25Yr </t>
  </si>
  <si>
    <t>IFB 2/2009/12Yr</t>
  </si>
  <si>
    <t>KE2000002358</t>
  </si>
  <si>
    <t xml:space="preserve">FXD 1/2010/10Yr </t>
  </si>
  <si>
    <t xml:space="preserve">FXD 2/2010/10Yr </t>
  </si>
  <si>
    <t xml:space="preserve">FXD 1/2012/10Yr </t>
  </si>
  <si>
    <t xml:space="preserve">FXD 1/2013/10Yr </t>
  </si>
  <si>
    <t>KE2000006037</t>
  </si>
  <si>
    <t xml:space="preserve">FXD1/2008/20Yr </t>
  </si>
  <si>
    <t>IFB 1/2011/12Yr</t>
  </si>
  <si>
    <t>KE2000002242</t>
  </si>
  <si>
    <t>IFB 1/2013/12Yr</t>
  </si>
  <si>
    <t>KE3000008130</t>
  </si>
  <si>
    <t>IFB 1/2014/12Yr</t>
  </si>
  <si>
    <t xml:space="preserve">CBA FIXED MEDIUM TERM NOTE  </t>
  </si>
  <si>
    <t>CBAB.BD.14/12/20-0041-12.75</t>
  </si>
  <si>
    <t>CFCB.BD.08/12/21-0042-12.95</t>
  </si>
  <si>
    <t>KE4000002438</t>
  </si>
  <si>
    <t>GOVERNMENT OF KENYA FIXED RATE TREASURY BONDS ABOVE KES.50 MILLION</t>
  </si>
  <si>
    <t xml:space="preserve">           Today</t>
  </si>
  <si>
    <t>FXD1/2009/15Yr</t>
  </si>
  <si>
    <t xml:space="preserve">SDB 1/2011/30Yr </t>
  </si>
  <si>
    <t>KE2000002135</t>
  </si>
  <si>
    <t>KE4000001547</t>
  </si>
  <si>
    <t>EABL FIXED MEDIUM TERM NOTE</t>
  </si>
  <si>
    <t>KE4000003329</t>
  </si>
  <si>
    <t>KE4000003436</t>
  </si>
  <si>
    <t>KE4000003550</t>
  </si>
  <si>
    <t>KE4000003089</t>
  </si>
  <si>
    <t>KE4000003196</t>
  </si>
  <si>
    <t>KE4000003204</t>
  </si>
  <si>
    <t>KE4000003923</t>
  </si>
  <si>
    <t>CHASE BANK FIXED MEDIUM TERM NOTE</t>
  </si>
  <si>
    <t>CHBD.BD.02/06/22-0044-13.5</t>
  </si>
  <si>
    <t>KE5000002104</t>
  </si>
  <si>
    <t>FXD 1/2015/ 5Yr</t>
  </si>
  <si>
    <t>KE5000002542</t>
  </si>
  <si>
    <t>CTNB.BD.08.06.20/13</t>
  </si>
  <si>
    <t>CTNB.BD.08.06.20/12.5</t>
  </si>
  <si>
    <t>CTNB.BD.08.06.20/12.5V</t>
  </si>
  <si>
    <t>KE5000002765</t>
  </si>
  <si>
    <t>KE5000002872</t>
  </si>
  <si>
    <t>KE5000002989</t>
  </si>
  <si>
    <t>REAL PEOPLE MEDIUM TERM NOTE</t>
  </si>
  <si>
    <t>RPBD.BD.03/08/20-0047-13.65</t>
  </si>
  <si>
    <t>KE5000003102</t>
  </si>
  <si>
    <t>FAMILY BANK MEDIUM TERM NOTE</t>
  </si>
  <si>
    <t>FBKB.BD.19/04/21-0049-13.75</t>
  </si>
  <si>
    <t>KE5000003763</t>
  </si>
  <si>
    <t>FBKB.BD.19/04/21-0050-14</t>
  </si>
  <si>
    <t>KE5000003987</t>
  </si>
  <si>
    <t>FBKB.BD.19/04/21-0051-2.5</t>
  </si>
  <si>
    <t>KE5000003870</t>
  </si>
  <si>
    <t>T.B (182) + 2.50%</t>
  </si>
  <si>
    <t>FXD 2/2015/ 5Yr</t>
  </si>
  <si>
    <t>KE5000003094</t>
  </si>
  <si>
    <t>IFB 1/2015/9Yr</t>
  </si>
  <si>
    <t>KE5000004100</t>
  </si>
  <si>
    <t xml:space="preserve">FXD1/2013/15Yr </t>
  </si>
  <si>
    <t>FXD 1/2014/10Yr</t>
  </si>
  <si>
    <t>KE3000008890</t>
  </si>
  <si>
    <t>S</t>
  </si>
  <si>
    <t>FXD 1/2016/ 5Yr</t>
  </si>
  <si>
    <t>KE5000004548</t>
  </si>
  <si>
    <t xml:space="preserve">                     Total Deals </t>
  </si>
  <si>
    <t>KE4000003790</t>
  </si>
  <si>
    <t>FXD 2/2016/ 5Yr</t>
  </si>
  <si>
    <t>KE5000005107</t>
  </si>
  <si>
    <t>FXD 1/2016/10Yr</t>
  </si>
  <si>
    <t>KE5000006329</t>
  </si>
  <si>
    <t>KE4000001653</t>
  </si>
  <si>
    <t>FXD 3/2016/ 5Yr</t>
  </si>
  <si>
    <t>KE5000006436</t>
  </si>
  <si>
    <t>FXD1/2016/20Yr</t>
  </si>
  <si>
    <t>KE5000006543</t>
  </si>
  <si>
    <t xml:space="preserve">STANBIC MULTICURRENCY MEDIUM TERM NOTE  </t>
  </si>
  <si>
    <t>BONDS LISTED AT THE NAIROBI SECURITIES  EXCHANGE</t>
  </si>
  <si>
    <t>BONDS SELL/BUY BACK TRANSACTIONS</t>
  </si>
  <si>
    <t>IFB 1/2016/15Yr</t>
  </si>
  <si>
    <t>KE5000006659</t>
  </si>
  <si>
    <t>ISIN</t>
  </si>
  <si>
    <t>CODE</t>
  </si>
  <si>
    <t>No warranty of any kind, implied, express or statutory is  given in conjunction with the information.</t>
  </si>
  <si>
    <t>FXD1/2011/20Yr</t>
  </si>
  <si>
    <t>KE2000002176</t>
  </si>
  <si>
    <t>MAB1/2017/3</t>
  </si>
  <si>
    <t>KE5000006766</t>
  </si>
  <si>
    <t>KE5000007103</t>
  </si>
  <si>
    <t>EABB.BD.28/03/22-0052-14.17</t>
  </si>
  <si>
    <t xml:space="preserve">FXD2/2013/15Yr </t>
  </si>
  <si>
    <t>FXD1/2007/15Yr</t>
  </si>
  <si>
    <t>KE1000001345</t>
  </si>
  <si>
    <t>IFB 1/2016/9Yr</t>
  </si>
  <si>
    <t>KE5000004654</t>
  </si>
  <si>
    <t>FXD 1/2017/10Yr</t>
  </si>
  <si>
    <t>KE5000007327</t>
  </si>
  <si>
    <t>FXD1/2012/20Yr</t>
  </si>
  <si>
    <t>KE4000003949</t>
  </si>
  <si>
    <t>MAB2/2017/3</t>
  </si>
  <si>
    <t>KE5000007210</t>
  </si>
  <si>
    <t>FXD 2/2017/ 5Yr</t>
  </si>
  <si>
    <t>KE5000007764</t>
  </si>
  <si>
    <t>EABB.BD.19/03/18-0043-12.95</t>
  </si>
  <si>
    <t>KE5000007988</t>
  </si>
  <si>
    <t>IFB 1/2017/7Yr</t>
  </si>
  <si>
    <t xml:space="preserve">FXD1/2012/15Yr </t>
  </si>
  <si>
    <t>KE4000003675</t>
  </si>
  <si>
    <t>INFRASTRUCTURE BONDS</t>
  </si>
  <si>
    <t>FXD1/2018/20Yr</t>
  </si>
  <si>
    <t>KE5000008325</t>
  </si>
  <si>
    <t>FXD 1/2018/ 5Yr</t>
  </si>
  <si>
    <t>KE5000008218</t>
  </si>
  <si>
    <t>GOVERNMENT OF KENYA FIXED RATE TREASURY BONDS BELOW KES.50 MILLION</t>
  </si>
  <si>
    <t>KE4000003808</t>
  </si>
  <si>
    <t>CENTUM BOND SENIOR UNSECURED FIXED RATE AND EQUITY LINKED NOTES</t>
  </si>
  <si>
    <t xml:space="preserve">FXD1/2018/25Yr </t>
  </si>
  <si>
    <t>KE5000008549</t>
  </si>
  <si>
    <t>CORPORATE BONDS</t>
  </si>
  <si>
    <t>IFB 1/2017/12Yr</t>
  </si>
  <si>
    <t>KE5000006980</t>
  </si>
  <si>
    <t>FXD2/2018/20Yr</t>
  </si>
  <si>
    <t>KE5000008655</t>
  </si>
  <si>
    <t>FXD 1/2018/10Yr</t>
  </si>
  <si>
    <t>KE5000008762</t>
  </si>
  <si>
    <t>FXD 1/2017/ 5Yr</t>
  </si>
  <si>
    <t>KE5000007434</t>
  </si>
  <si>
    <t>FXD1/2008/15Yr</t>
  </si>
  <si>
    <t>KE1000001428</t>
  </si>
  <si>
    <t xml:space="preserve">FXD2/2018/15Yr </t>
  </si>
  <si>
    <t>KE5000008879</t>
  </si>
  <si>
    <r>
      <t>FXT</t>
    </r>
    <r>
      <rPr>
        <sz val="11"/>
        <rFont val="Times New Roman"/>
        <family val="1"/>
      </rPr>
      <t xml:space="preserve">: Fixed Rate Treasury Bond      </t>
    </r>
    <r>
      <rPr>
        <b/>
        <sz val="11"/>
        <rFont val="Times New Roman"/>
        <family val="1"/>
      </rPr>
      <t>YTM</t>
    </r>
    <r>
      <rPr>
        <sz val="11"/>
        <rFont val="Times New Roman"/>
        <family val="1"/>
      </rPr>
      <t xml:space="preserve">: yield to maturity           </t>
    </r>
    <r>
      <rPr>
        <b/>
        <sz val="11"/>
        <rFont val="Times New Roman"/>
        <family val="1"/>
      </rPr>
      <t>YTC:</t>
    </r>
    <r>
      <rPr>
        <sz val="11"/>
        <rFont val="Times New Roman"/>
        <family val="1"/>
      </rPr>
      <t xml:space="preserve"> Yield to next coupon reset date           </t>
    </r>
    <r>
      <rPr>
        <b/>
        <sz val="11"/>
        <rFont val="Times New Roman"/>
        <family val="1"/>
      </rPr>
      <t>CBK:</t>
    </r>
    <r>
      <rPr>
        <sz val="11"/>
        <rFont val="Times New Roman"/>
        <family val="1"/>
      </rPr>
      <t xml:space="preserve"> Central Bank of Kenya      </t>
    </r>
    <r>
      <rPr>
        <sz val="11"/>
        <rFont val="Times New Roman"/>
        <family val="1"/>
      </rPr>
      <t xml:space="preserve">    </t>
    </r>
    <r>
      <rPr>
        <b/>
        <sz val="11"/>
        <rFont val="Times New Roman"/>
        <family val="1"/>
      </rPr>
      <t>IFB:</t>
    </r>
    <r>
      <rPr>
        <sz val="11"/>
        <rFont val="Times New Roman"/>
        <family val="1"/>
      </rPr>
      <t xml:space="preserve">  Infrastructure Bond           </t>
    </r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: Suspended</t>
    </r>
  </si>
  <si>
    <r>
      <t>FR</t>
    </r>
    <r>
      <rPr>
        <sz val="11"/>
        <rFont val="Times New Roman"/>
        <family val="1"/>
      </rPr>
      <t xml:space="preserve">: Floating Rate Treasury Bond     </t>
    </r>
    <r>
      <rPr>
        <b/>
        <sz val="11"/>
        <rFont val="Times New Roman"/>
        <family val="1"/>
      </rPr>
      <t>MA</t>
    </r>
    <r>
      <rPr>
        <sz val="11"/>
        <rFont val="Times New Roman"/>
        <family val="1"/>
      </rPr>
      <t xml:space="preserve">: 12 weeks 91 day rates Moving Average  : </t>
    </r>
    <r>
      <rPr>
        <b/>
        <sz val="11"/>
        <rFont val="Times New Roman"/>
        <family val="1"/>
      </rPr>
      <t>MTN</t>
    </r>
    <r>
      <rPr>
        <sz val="11"/>
        <rFont val="Times New Roman"/>
        <family val="1"/>
      </rPr>
      <t xml:space="preserve">: Medium Term Note;    </t>
    </r>
  </si>
  <si>
    <t>IFB 1/2018/20Yr</t>
  </si>
  <si>
    <t>KE5000009109</t>
  </si>
  <si>
    <t xml:space="preserve">FXD1/2018/15Yr </t>
  </si>
  <si>
    <t>KE5000008432</t>
  </si>
  <si>
    <t>T.B (91) + 1.00%</t>
  </si>
  <si>
    <t>FXD 2/2018/10Yr</t>
  </si>
  <si>
    <t>KE5000009216</t>
  </si>
  <si>
    <t>IFB 1/2015/12Yr</t>
  </si>
  <si>
    <t>Outstanding Value</t>
  </si>
  <si>
    <t xml:space="preserve">FXD1/2019/15Yr </t>
  </si>
  <si>
    <t>KE5000009430</t>
  </si>
  <si>
    <t>FXD 1/2019/2Yr</t>
  </si>
  <si>
    <t>KE5000009323</t>
  </si>
  <si>
    <t>FXD 1/2019/ 5Yr</t>
  </si>
  <si>
    <t>KE5000009547</t>
  </si>
  <si>
    <t>FXD 1/2019/10Yr</t>
  </si>
  <si>
    <t>KE5000009653</t>
  </si>
  <si>
    <t>KE5000009760</t>
  </si>
  <si>
    <t>IFB 1/2019/25Yr</t>
  </si>
  <si>
    <t>FXD1/2019/20Yr</t>
  </si>
  <si>
    <t>KE5000009984</t>
  </si>
  <si>
    <t>FXD 2/2019/10Yr</t>
  </si>
  <si>
    <t>KE5000009877</t>
  </si>
  <si>
    <t>IFB 1/2018/15Yr</t>
  </si>
  <si>
    <t>KE5000008093</t>
  </si>
  <si>
    <t>FXD 2/2019/ 5Yr</t>
  </si>
  <si>
    <t>KE6000001096</t>
  </si>
  <si>
    <t xml:space="preserve"> KE6000001104</t>
  </si>
  <si>
    <t xml:space="preserve">FXD2/2019/15Yr </t>
  </si>
  <si>
    <t xml:space="preserve">DISCLAIMER: Utmost care has been taken in the preparation of this report. However, the Nairobi Securities Exchange does not warrant accuracy,adequacy or completeness of this information- and expressly disclaims liability for errors or omissions in this information. </t>
  </si>
  <si>
    <t>.</t>
  </si>
  <si>
    <t xml:space="preserve">FXD3/2019/15Yr </t>
  </si>
  <si>
    <t xml:space="preserve"> KE6000001328</t>
  </si>
  <si>
    <t>RPBD.BD.06/08/18-0046-13.65</t>
  </si>
  <si>
    <t>KE5000002096</t>
  </si>
  <si>
    <t>FXD 3/2019/10Yr</t>
  </si>
  <si>
    <t>KE5000004876</t>
  </si>
  <si>
    <t>KE4000001109</t>
  </si>
  <si>
    <t>IFB 1/2019/16Yr</t>
  </si>
  <si>
    <t>KE6000005543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</si>
</sst>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ES&quot;#,##0;\-&quot;KES&quot;#,##0"/>
    <numFmt numFmtId="173" formatCode="&quot;KES&quot;#,##0;[Red]\-&quot;KES&quot;#,##0"/>
    <numFmt numFmtId="174" formatCode="&quot;KES&quot;#,##0.00;\-&quot;KES&quot;#,##0.00"/>
    <numFmt numFmtId="175" formatCode="&quot;KES&quot;#,##0.00;[Red]\-&quot;KES&quot;#,##0.00"/>
    <numFmt numFmtId="176" formatCode="_-&quot;KES&quot;* #,##0_-;\-&quot;KES&quot;* #,##0_-;_-&quot;KES&quot;* &quot;-&quot;_-;_-@_-"/>
    <numFmt numFmtId="177" formatCode="_-&quot;KES&quot;* #,##0.00_-;\-&quot;KES&quot;* #,##0.00_-;_-&quot;KES&quot;* &quot;-&quot;??_-;_-@_-"/>
    <numFmt numFmtId="178" formatCode="&quot;KES&quot;#,##0_);\(&quot;KES&quot;#,##0\)"/>
    <numFmt numFmtId="179" formatCode="&quot;KES&quot;#,##0_);[Red]\(&quot;KES&quot;#,##0\)"/>
    <numFmt numFmtId="180" formatCode="&quot;KES&quot;#,##0.00_);\(&quot;KES&quot;#,##0.00\)"/>
    <numFmt numFmtId="181" formatCode="&quot;KES&quot;#,##0.00_);[Red]\(&quot;KES&quot;#,##0.00\)"/>
    <numFmt numFmtId="182" formatCode="_(&quot;KES&quot;* #,##0_);_(&quot;KES&quot;* \(#,##0\);_(&quot;KES&quot;* &quot;-&quot;_);_(@_)"/>
    <numFmt numFmtId="183" formatCode="_(&quot;KES&quot;* #,##0.00_);_(&quot;KES&quot;* \(#,##0.00\);_(&quot;KES&quot;* &quot;-&quot;??_);_(@_)"/>
    <numFmt numFmtId="184" formatCode="&quot;Kshs.&quot;#,##0_);\(&quot;Kshs.&quot;#,##0\)"/>
    <numFmt numFmtId="185" formatCode="&quot;Kshs.&quot;#,##0_);[Red]\(&quot;Kshs.&quot;#,##0\)"/>
    <numFmt numFmtId="186" formatCode="&quot;Kshs.&quot;#,##0.00_);\(&quot;Kshs.&quot;#,##0.00\)"/>
    <numFmt numFmtId="187" formatCode="&quot;Kshs.&quot;#,##0.00_);[Red]\(&quot;Kshs.&quot;#,##0.00\)"/>
    <numFmt numFmtId="188" formatCode="_(&quot;Kshs.&quot;* #,##0_);_(&quot;Kshs.&quot;* \(#,##0\);_(&quot;Kshs.&quot;* &quot;-&quot;_);_(@_)"/>
    <numFmt numFmtId="189" formatCode="_(&quot;Kshs.&quot;* #,##0.00_);_(&quot;Kshs.&quot;* \(#,##0.00\);_(&quot;Kshs.&quot;* &quot;-&quot;??_);_(@_)"/>
    <numFmt numFmtId="190" formatCode="_-* #,##0.0000_-;\-* #,##0.0000_-;_-* &quot;-&quot;??_-;_-@_-"/>
    <numFmt numFmtId="191" formatCode="_-* #,##0_-;\-* #,##0_-;_-* &quot;-&quot;??_-;_-@_-"/>
    <numFmt numFmtId="192" formatCode="_-* #,##0.000_-;\-* #,##0.000_-;_-* &quot;-&quot;??_-;_-@_-"/>
    <numFmt numFmtId="193" formatCode="0.0000"/>
    <numFmt numFmtId="194" formatCode="0.000%"/>
    <numFmt numFmtId="195" formatCode="_(* #,##0_);_(* \(#,##0\);_(* &quot;-&quot;??_);_(@_)"/>
    <numFmt numFmtId="196" formatCode="0.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%"/>
    <numFmt numFmtId="202" formatCode="0.0"/>
    <numFmt numFmtId="203" formatCode="[$-409]dddd\,\ mmmm\ dd\,\ yyyy"/>
    <numFmt numFmtId="204" formatCode="[$-409]mmmm\ d\,\ yyyy;@"/>
    <numFmt numFmtId="205" formatCode="0.00_)"/>
    <numFmt numFmtId="206" formatCode="0_)"/>
    <numFmt numFmtId="207" formatCode="[$-409]d\-mmm\-yy;@"/>
    <numFmt numFmtId="208" formatCode="_-* #,##0.0_-;\-* #,##0.0_-;_-* &quot;-&quot;??_-;_-@_-"/>
    <numFmt numFmtId="209" formatCode="[$-409]dd\-mmm\-yy;@"/>
    <numFmt numFmtId="210" formatCode="mmm\-yyyy"/>
    <numFmt numFmtId="211" formatCode="0.00000"/>
    <numFmt numFmtId="212" formatCode="0.000000"/>
    <numFmt numFmtId="213" formatCode="0.0%"/>
    <numFmt numFmtId="214" formatCode="#,##0.000"/>
    <numFmt numFmtId="215" formatCode="#,##0.0000"/>
    <numFmt numFmtId="216" formatCode="[$-409]dddd\,\ mmmm\ d\,\ yyyy"/>
    <numFmt numFmtId="217" formatCode="[$-409]d/mmm/yy;@"/>
    <numFmt numFmtId="218" formatCode="[$-3409]dd/mmm/yy;@"/>
    <numFmt numFmtId="219" formatCode="0;[Red]0"/>
    <numFmt numFmtId="220" formatCode="_-* #,##0.00000_-;\-* #,##0.00000_-;_-* &quot;-&quot;??_-;_-@_-"/>
    <numFmt numFmtId="221" formatCode="_-* #,##0.000000_-;\-* #,##0.000000_-;_-* &quot;-&quot;??_-;_-@_-"/>
    <numFmt numFmtId="222" formatCode="_-* #,##0.0000000_-;\-* #,##0.0000000_-;_-* &quot;-&quot;??_-;_-@_-"/>
    <numFmt numFmtId="223" formatCode="_-* #,##0.0000_-;\-* #,##0.0000_-;_-* &quot;-&quot;????_-;_-@_-"/>
  </numFmts>
  <fonts count="8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sz val="11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name val="Cambria"/>
      <family val="1"/>
    </font>
    <font>
      <sz val="11"/>
      <color indexed="53"/>
      <name val="Arial"/>
      <family val="2"/>
    </font>
    <font>
      <sz val="10"/>
      <color indexed="63"/>
      <name val="Arial"/>
      <family val="2"/>
    </font>
    <font>
      <b/>
      <sz val="11"/>
      <name val="Cambria"/>
      <family val="1"/>
    </font>
    <font>
      <sz val="14"/>
      <color indexed="9"/>
      <name val="Comic Sans MS"/>
      <family val="4"/>
    </font>
    <font>
      <b/>
      <sz val="11"/>
      <color indexed="12"/>
      <name val="Cambria"/>
      <family val="1"/>
    </font>
    <font>
      <b/>
      <sz val="14"/>
      <color indexed="9"/>
      <name val="Comic Sans MS"/>
      <family val="4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mbria"/>
      <family val="1"/>
    </font>
    <font>
      <sz val="11"/>
      <color indexed="9"/>
      <name val="Arial"/>
      <family val="2"/>
    </font>
    <font>
      <b/>
      <sz val="11"/>
      <color indexed="54"/>
      <name val="Arial"/>
      <family val="2"/>
    </font>
    <font>
      <b/>
      <sz val="12"/>
      <color indexed="9"/>
      <name val="Arial"/>
      <family val="2"/>
    </font>
    <font>
      <b/>
      <sz val="1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4"/>
      <name val="Arial"/>
      <family val="2"/>
    </font>
    <font>
      <sz val="11"/>
      <color theme="9"/>
      <name val="Arial"/>
      <family val="2"/>
    </font>
    <font>
      <sz val="10"/>
      <color rgb="FF222222"/>
      <name val="Arial"/>
      <family val="2"/>
    </font>
    <font>
      <sz val="14"/>
      <color theme="0"/>
      <name val="Comic Sans MS"/>
      <family val="4"/>
    </font>
    <font>
      <b/>
      <sz val="14"/>
      <color theme="0"/>
      <name val="Comic Sans MS"/>
      <family val="4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mbria"/>
      <family val="1"/>
    </font>
    <font>
      <sz val="11"/>
      <color theme="0"/>
      <name val="Arial"/>
      <family val="2"/>
    </font>
    <font>
      <b/>
      <sz val="11"/>
      <color rgb="FF54616A"/>
      <name val="Arial"/>
      <family val="2"/>
    </font>
    <font>
      <b/>
      <sz val="12"/>
      <color theme="0"/>
      <name val="Arial"/>
      <family val="2"/>
    </font>
    <font>
      <b/>
      <sz val="18"/>
      <color rgb="FF8DC63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616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7894A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C63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8DC63F"/>
      </top>
      <bottom style="thin">
        <color rgb="FF8DC63F"/>
      </bottom>
    </border>
    <border>
      <left style="medium"/>
      <right>
        <color indexed="63"/>
      </right>
      <top style="thin">
        <color rgb="FF8DC63F"/>
      </top>
      <bottom style="thin">
        <color rgb="FF8DC63F"/>
      </bottom>
    </border>
    <border>
      <left>
        <color indexed="63"/>
      </left>
      <right style="medium"/>
      <top style="thin">
        <color rgb="FF8DC63F"/>
      </top>
      <bottom style="thin">
        <color rgb="FF8DC63F"/>
      </bottom>
    </border>
    <border>
      <left>
        <color indexed="63"/>
      </left>
      <right>
        <color indexed="63"/>
      </right>
      <top style="medium">
        <color rgb="FF92D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92D050"/>
      </bottom>
    </border>
    <border>
      <left style="medium"/>
      <right>
        <color indexed="63"/>
      </right>
      <top style="medium">
        <color rgb="FF92D050"/>
      </top>
      <bottom>
        <color indexed="63"/>
      </bottom>
    </border>
    <border>
      <left>
        <color indexed="63"/>
      </left>
      <right style="medium"/>
      <top style="medium">
        <color rgb="FF92D050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92D050"/>
      </bottom>
    </border>
    <border>
      <left>
        <color indexed="63"/>
      </left>
      <right style="medium"/>
      <top>
        <color indexed="63"/>
      </top>
      <bottom style="medium">
        <color rgb="FF92D050"/>
      </bottom>
    </border>
    <border>
      <left style="thin"/>
      <right style="thin"/>
      <top style="medium">
        <color rgb="FF92D050"/>
      </top>
      <bottom>
        <color indexed="63"/>
      </bottom>
    </border>
    <border>
      <left>
        <color indexed="63"/>
      </left>
      <right>
        <color indexed="63"/>
      </right>
      <top style="thin">
        <color rgb="FF92D050"/>
      </top>
      <bottom style="thin">
        <color rgb="FF92D050"/>
      </bottom>
    </border>
    <border>
      <left style="thin"/>
      <right>
        <color indexed="63"/>
      </right>
      <top style="thin">
        <color rgb="FF92D050"/>
      </top>
      <bottom style="thin">
        <color rgb="FF92D050"/>
      </bottom>
    </border>
    <border>
      <left>
        <color indexed="63"/>
      </left>
      <right style="thin"/>
      <top style="thin">
        <color rgb="FF92D050"/>
      </top>
      <bottom style="thin">
        <color rgb="FF92D050"/>
      </bottom>
    </border>
    <border>
      <left style="thin"/>
      <right style="thin"/>
      <top style="thin">
        <color rgb="FF92D050"/>
      </top>
      <bottom style="thin">
        <color rgb="FF92D050"/>
      </bottom>
    </border>
    <border>
      <left style="medium"/>
      <right>
        <color indexed="63"/>
      </right>
      <top style="thin">
        <color rgb="FF92D050"/>
      </top>
      <bottom style="thin">
        <color rgb="FF92D050"/>
      </bottom>
    </border>
    <border>
      <left style="thin"/>
      <right style="medium"/>
      <top style="thin">
        <color rgb="FF92D050"/>
      </top>
      <bottom style="thin">
        <color rgb="FF92D050"/>
      </bottom>
    </border>
    <border>
      <left>
        <color indexed="63"/>
      </left>
      <right style="medium"/>
      <top style="thin">
        <color rgb="FF92D050"/>
      </top>
      <bottom style="thin">
        <color rgb="FF92D05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>
        <color theme="0"/>
      </bottom>
    </border>
    <border>
      <left style="thin"/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thin"/>
      <top>
        <color indexed="63"/>
      </top>
      <bottom style="medium">
        <color theme="0"/>
      </bottom>
    </border>
    <border>
      <left style="medium"/>
      <right style="thin"/>
      <top>
        <color indexed="63"/>
      </top>
      <bottom style="medium">
        <color theme="0"/>
      </bottom>
    </border>
    <border>
      <left style="thin"/>
      <right style="medium"/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/>
      <bottom style="medium">
        <color rgb="FF92D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93" fontId="2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/>
      <protection hidden="1"/>
    </xf>
    <xf numFmtId="0" fontId="7" fillId="0" borderId="13" xfId="0" applyFont="1" applyFill="1" applyBorder="1" applyAlignment="1" applyProtection="1">
      <alignment/>
      <protection hidden="1"/>
    </xf>
    <xf numFmtId="43" fontId="7" fillId="0" borderId="13" xfId="42" applyFont="1" applyFill="1" applyBorder="1" applyAlignment="1" applyProtection="1" quotePrefix="1">
      <alignment/>
      <protection hidden="1"/>
    </xf>
    <xf numFmtId="10" fontId="7" fillId="0" borderId="13" xfId="0" applyNumberFormat="1" applyFont="1" applyFill="1" applyBorder="1" applyAlignment="1" applyProtection="1">
      <alignment horizontal="center"/>
      <protection hidden="1"/>
    </xf>
    <xf numFmtId="191" fontId="7" fillId="0" borderId="0" xfId="0" applyNumberFormat="1" applyFont="1" applyFill="1" applyBorder="1" applyAlignment="1" applyProtection="1">
      <alignment/>
      <protection hidden="1"/>
    </xf>
    <xf numFmtId="15" fontId="7" fillId="0" borderId="13" xfId="0" applyNumberFormat="1" applyFont="1" applyFill="1" applyBorder="1" applyAlignment="1" applyProtection="1">
      <alignment/>
      <protection hidden="1"/>
    </xf>
    <xf numFmtId="3" fontId="7" fillId="0" borderId="13" xfId="0" applyNumberFormat="1" applyFont="1" applyFill="1" applyBorder="1" applyAlignment="1" applyProtection="1">
      <alignment horizontal="center"/>
      <protection hidden="1"/>
    </xf>
    <xf numFmtId="0" fontId="7" fillId="0" borderId="13" xfId="0" applyFont="1" applyFill="1" applyBorder="1" applyAlignment="1" applyProtection="1">
      <alignment horizontal="center"/>
      <protection hidden="1"/>
    </xf>
    <xf numFmtId="191" fontId="7" fillId="0" borderId="14" xfId="42" applyNumberFormat="1" applyFont="1" applyFill="1" applyBorder="1" applyAlignment="1" applyProtection="1">
      <alignment/>
      <protection hidden="1"/>
    </xf>
    <xf numFmtId="15" fontId="7" fillId="0" borderId="13" xfId="0" applyNumberFormat="1" applyFont="1" applyFill="1" applyBorder="1" applyAlignment="1" applyProtection="1">
      <alignment horizontal="right"/>
      <protection hidden="1"/>
    </xf>
    <xf numFmtId="191" fontId="7" fillId="0" borderId="14" xfId="42" applyNumberFormat="1" applyFont="1" applyFill="1" applyBorder="1" applyAlignment="1" applyProtection="1" quotePrefix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 hidden="1"/>
    </xf>
    <xf numFmtId="0" fontId="7" fillId="0" borderId="15" xfId="0" applyFont="1" applyFill="1" applyBorder="1" applyAlignment="1" applyProtection="1">
      <alignment/>
      <protection hidden="1"/>
    </xf>
    <xf numFmtId="3" fontId="7" fillId="0" borderId="15" xfId="0" applyNumberFormat="1" applyFont="1" applyFill="1" applyBorder="1" applyAlignment="1" applyProtection="1">
      <alignment/>
      <protection hidden="1"/>
    </xf>
    <xf numFmtId="191" fontId="7" fillId="0" borderId="16" xfId="42" applyNumberFormat="1" applyFont="1" applyFill="1" applyBorder="1" applyAlignment="1" applyProtection="1">
      <alignment/>
      <protection hidden="1"/>
    </xf>
    <xf numFmtId="191" fontId="7" fillId="0" borderId="0" xfId="42" applyNumberFormat="1" applyFont="1" applyFill="1" applyBorder="1" applyAlignment="1" applyProtection="1">
      <alignment/>
      <protection hidden="1"/>
    </xf>
    <xf numFmtId="43" fontId="7" fillId="0" borderId="0" xfId="42" applyFont="1" applyFill="1" applyBorder="1" applyAlignment="1" applyProtection="1">
      <alignment/>
      <protection hidden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91" fontId="0" fillId="0" borderId="0" xfId="0" applyNumberFormat="1" applyFont="1" applyFill="1" applyBorder="1" applyAlignment="1" applyProtection="1">
      <alignment horizontal="center"/>
      <protection hidden="1"/>
    </xf>
    <xf numFmtId="0" fontId="73" fillId="0" borderId="0" xfId="0" applyFont="1" applyFill="1" applyBorder="1" applyAlignment="1" applyProtection="1">
      <alignment/>
      <protection hidden="1"/>
    </xf>
    <xf numFmtId="0" fontId="74" fillId="0" borderId="0" xfId="0" applyFont="1" applyFill="1" applyBorder="1" applyAlignment="1">
      <alignment horizontal="left"/>
    </xf>
    <xf numFmtId="191" fontId="5" fillId="0" borderId="0" xfId="42" applyNumberFormat="1" applyFont="1" applyFill="1" applyBorder="1" applyAlignment="1">
      <alignment/>
    </xf>
    <xf numFmtId="190" fontId="7" fillId="0" borderId="13" xfId="42" applyNumberFormat="1" applyFont="1" applyFill="1" applyBorder="1" applyAlignment="1" applyProtection="1">
      <alignment/>
      <protection hidden="1"/>
    </xf>
    <xf numFmtId="190" fontId="7" fillId="0" borderId="13" xfId="42" applyNumberFormat="1" applyFont="1" applyFill="1" applyBorder="1" applyAlignment="1" applyProtection="1" quotePrefix="1">
      <alignment/>
      <protection hidden="1"/>
    </xf>
    <xf numFmtId="190" fontId="7" fillId="0" borderId="13" xfId="42" applyNumberFormat="1" applyFont="1" applyFill="1" applyBorder="1" applyAlignment="1" applyProtection="1" quotePrefix="1">
      <alignment horizontal="right"/>
      <protection hidden="1"/>
    </xf>
    <xf numFmtId="190" fontId="41" fillId="0" borderId="0" xfId="42" applyNumberFormat="1" applyFont="1" applyFill="1" applyBorder="1" applyAlignment="1" applyProtection="1" quotePrefix="1">
      <alignment horizontal="right"/>
      <protection hidden="1"/>
    </xf>
    <xf numFmtId="190" fontId="41" fillId="0" borderId="0" xfId="42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196" fontId="1" fillId="0" borderId="0" xfId="0" applyNumberFormat="1" applyFont="1" applyFill="1" applyBorder="1" applyAlignment="1" applyProtection="1" quotePrefix="1">
      <alignment/>
      <protection hidden="1"/>
    </xf>
    <xf numFmtId="193" fontId="1" fillId="0" borderId="0" xfId="0" applyNumberFormat="1" applyFont="1" applyFill="1" applyBorder="1" applyAlignment="1" applyProtection="1" quotePrefix="1">
      <alignment/>
      <protection hidden="1"/>
    </xf>
    <xf numFmtId="201" fontId="0" fillId="0" borderId="0" xfId="59" applyNumberFormat="1" applyFont="1" applyFill="1" applyBorder="1" applyAlignment="1" applyProtection="1">
      <alignment/>
      <protection hidden="1"/>
    </xf>
    <xf numFmtId="190" fontId="7" fillId="0" borderId="0" xfId="42" applyNumberFormat="1" applyFont="1" applyFill="1" applyBorder="1" applyAlignment="1" applyProtection="1">
      <alignment/>
      <protection hidden="1"/>
    </xf>
    <xf numFmtId="190" fontId="7" fillId="0" borderId="0" xfId="42" applyNumberFormat="1" applyFont="1" applyFill="1" applyBorder="1" applyAlignment="1" applyProtection="1" quotePrefix="1">
      <alignment horizontal="right"/>
      <protection hidden="1"/>
    </xf>
    <xf numFmtId="190" fontId="75" fillId="0" borderId="0" xfId="42" applyNumberFormat="1" applyFont="1" applyFill="1" applyBorder="1" applyAlignment="1" applyProtection="1">
      <alignment/>
      <protection hidden="1"/>
    </xf>
    <xf numFmtId="190" fontId="7" fillId="0" borderId="15" xfId="42" applyNumberFormat="1" applyFont="1" applyFill="1" applyBorder="1" applyAlignment="1" applyProtection="1">
      <alignment/>
      <protection hidden="1"/>
    </xf>
    <xf numFmtId="191" fontId="7" fillId="0" borderId="17" xfId="42" applyNumberFormat="1" applyFont="1" applyFill="1" applyBorder="1" applyAlignment="1" applyProtection="1">
      <alignment/>
      <protection hidden="1"/>
    </xf>
    <xf numFmtId="191" fontId="7" fillId="0" borderId="17" xfId="42" applyNumberFormat="1" applyFont="1" applyFill="1" applyBorder="1" applyAlignment="1" applyProtection="1" quotePrefix="1">
      <alignment/>
      <protection hidden="1"/>
    </xf>
    <xf numFmtId="190" fontId="7" fillId="0" borderId="18" xfId="42" applyNumberFormat="1" applyFont="1" applyFill="1" applyBorder="1" applyAlignment="1" applyProtection="1">
      <alignment/>
      <protection hidden="1"/>
    </xf>
    <xf numFmtId="0" fontId="7" fillId="0" borderId="19" xfId="0" applyFont="1" applyFill="1" applyBorder="1" applyAlignment="1" applyProtection="1">
      <alignment/>
      <protection hidden="1"/>
    </xf>
    <xf numFmtId="0" fontId="7" fillId="0" borderId="20" xfId="0" applyFont="1" applyFill="1" applyBorder="1" applyAlignment="1" applyProtection="1">
      <alignment/>
      <protection hidden="1"/>
    </xf>
    <xf numFmtId="0" fontId="7" fillId="0" borderId="20" xfId="0" applyFont="1" applyFill="1" applyBorder="1" applyAlignment="1" applyProtection="1">
      <alignment horizontal="center"/>
      <protection hidden="1"/>
    </xf>
    <xf numFmtId="3" fontId="7" fillId="0" borderId="20" xfId="0" applyNumberFormat="1" applyFont="1" applyFill="1" applyBorder="1" applyAlignment="1" applyProtection="1">
      <alignment horizontal="center"/>
      <protection hidden="1"/>
    </xf>
    <xf numFmtId="43" fontId="7" fillId="0" borderId="20" xfId="42" applyFont="1" applyFill="1" applyBorder="1" applyAlignment="1" applyProtection="1" quotePrefix="1">
      <alignment/>
      <protection hidden="1"/>
    </xf>
    <xf numFmtId="43" fontId="0" fillId="0" borderId="0" xfId="42" applyFont="1" applyFill="1" applyBorder="1" applyAlignment="1" applyProtection="1">
      <alignment/>
      <protection hidden="1"/>
    </xf>
    <xf numFmtId="43" fontId="2" fillId="0" borderId="0" xfId="42" applyFont="1" applyFill="1" applyBorder="1" applyAlignment="1" applyProtection="1">
      <alignment/>
      <protection hidden="1"/>
    </xf>
    <xf numFmtId="0" fontId="76" fillId="0" borderId="0" xfId="0" applyFont="1" applyAlignment="1">
      <alignment/>
    </xf>
    <xf numFmtId="15" fontId="7" fillId="0" borderId="20" xfId="0" applyNumberFormat="1" applyFont="1" applyFill="1" applyBorder="1" applyAlignment="1" applyProtection="1">
      <alignment/>
      <protection hidden="1"/>
    </xf>
    <xf numFmtId="10" fontId="7" fillId="0" borderId="20" xfId="0" applyNumberFormat="1" applyFont="1" applyFill="1" applyBorder="1" applyAlignment="1" applyProtection="1">
      <alignment horizontal="center"/>
      <protection hidden="1"/>
    </xf>
    <xf numFmtId="190" fontId="7" fillId="0" borderId="20" xfId="42" applyNumberFormat="1" applyFont="1" applyFill="1" applyBorder="1" applyAlignment="1" applyProtection="1">
      <alignment/>
      <protection hidden="1"/>
    </xf>
    <xf numFmtId="190" fontId="7" fillId="0" borderId="13" xfId="42" applyNumberFormat="1" applyFont="1" applyFill="1" applyBorder="1" applyAlignment="1">
      <alignment/>
    </xf>
    <xf numFmtId="191" fontId="7" fillId="0" borderId="15" xfId="0" applyNumberFormat="1" applyFont="1" applyFill="1" applyBorder="1" applyAlignment="1" applyProtection="1">
      <alignment/>
      <protection hidden="1"/>
    </xf>
    <xf numFmtId="3" fontId="7" fillId="0" borderId="18" xfId="0" applyNumberFormat="1" applyFont="1" applyFill="1" applyBorder="1" applyAlignment="1" applyProtection="1">
      <alignment horizontal="center"/>
      <protection hidden="1"/>
    </xf>
    <xf numFmtId="0" fontId="7" fillId="0" borderId="21" xfId="0" applyFont="1" applyFill="1" applyBorder="1" applyAlignment="1" applyProtection="1">
      <alignment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3" fontId="7" fillId="0" borderId="21" xfId="0" applyNumberFormat="1" applyFont="1" applyFill="1" applyBorder="1" applyAlignment="1" applyProtection="1">
      <alignment horizontal="center"/>
      <protection hidden="1"/>
    </xf>
    <xf numFmtId="43" fontId="7" fillId="0" borderId="21" xfId="42" applyFont="1" applyFill="1" applyBorder="1" applyAlignment="1" applyProtection="1" quotePrefix="1">
      <alignment/>
      <protection hidden="1"/>
    </xf>
    <xf numFmtId="15" fontId="7" fillId="0" borderId="20" xfId="0" applyNumberFormat="1" applyFont="1" applyFill="1" applyBorder="1" applyAlignment="1" applyProtection="1">
      <alignment horizontal="right"/>
      <protection hidden="1"/>
    </xf>
    <xf numFmtId="190" fontId="7" fillId="0" borderId="20" xfId="42" applyNumberFormat="1" applyFont="1" applyFill="1" applyBorder="1" applyAlignment="1" applyProtection="1" quotePrefix="1">
      <alignment/>
      <protection hidden="1"/>
    </xf>
    <xf numFmtId="191" fontId="7" fillId="0" borderId="22" xfId="42" applyNumberFormat="1" applyFont="1" applyFill="1" applyBorder="1" applyAlignment="1" applyProtection="1">
      <alignment/>
      <protection hidden="1"/>
    </xf>
    <xf numFmtId="0" fontId="7" fillId="0" borderId="18" xfId="0" applyFont="1" applyFill="1" applyBorder="1" applyAlignment="1" applyProtection="1">
      <alignment/>
      <protection hidden="1"/>
    </xf>
    <xf numFmtId="0" fontId="7" fillId="0" borderId="23" xfId="0" applyFont="1" applyFill="1" applyBorder="1" applyAlignment="1" applyProtection="1">
      <alignment/>
      <protection hidden="1"/>
    </xf>
    <xf numFmtId="0" fontId="7" fillId="0" borderId="18" xfId="0" applyFont="1" applyFill="1" applyBorder="1" applyAlignment="1" applyProtection="1">
      <alignment horizontal="center"/>
      <protection hidden="1"/>
    </xf>
    <xf numFmtId="15" fontId="7" fillId="0" borderId="18" xfId="0" applyNumberFormat="1" applyFont="1" applyFill="1" applyBorder="1" applyAlignment="1" applyProtection="1">
      <alignment horizontal="right"/>
      <protection hidden="1"/>
    </xf>
    <xf numFmtId="190" fontId="7" fillId="0" borderId="18" xfId="42" applyNumberFormat="1" applyFont="1" applyFill="1" applyBorder="1" applyAlignment="1" applyProtection="1" quotePrefix="1">
      <alignment/>
      <protection hidden="1"/>
    </xf>
    <xf numFmtId="191" fontId="7" fillId="0" borderId="24" xfId="42" applyNumberFormat="1" applyFont="1" applyFill="1" applyBorder="1" applyAlignment="1" applyProtection="1" quotePrefix="1">
      <alignment/>
      <protection hidden="1"/>
    </xf>
    <xf numFmtId="43" fontId="7" fillId="0" borderId="18" xfId="42" applyFont="1" applyFill="1" applyBorder="1" applyAlignment="1" applyProtection="1" quotePrefix="1">
      <alignment/>
      <protection hidden="1"/>
    </xf>
    <xf numFmtId="191" fontId="7" fillId="0" borderId="24" xfId="42" applyNumberFormat="1" applyFont="1" applyFill="1" applyBorder="1" applyAlignment="1" applyProtection="1">
      <alignment/>
      <protection hidden="1"/>
    </xf>
    <xf numFmtId="15" fontId="7" fillId="0" borderId="21" xfId="0" applyNumberFormat="1" applyFont="1" applyFill="1" applyBorder="1" applyAlignment="1" applyProtection="1">
      <alignment horizontal="right"/>
      <protection hidden="1"/>
    </xf>
    <xf numFmtId="190" fontId="7" fillId="0" borderId="21" xfId="42" applyNumberFormat="1" applyFont="1" applyFill="1" applyBorder="1" applyAlignment="1" applyProtection="1" quotePrefix="1">
      <alignment/>
      <protection hidden="1"/>
    </xf>
    <xf numFmtId="191" fontId="7" fillId="0" borderId="25" xfId="42" applyNumberFormat="1" applyFont="1" applyFill="1" applyBorder="1" applyAlignment="1" applyProtection="1">
      <alignment/>
      <protection hidden="1"/>
    </xf>
    <xf numFmtId="9" fontId="7" fillId="0" borderId="13" xfId="0" applyNumberFormat="1" applyFont="1" applyFill="1" applyBorder="1" applyAlignment="1" applyProtection="1">
      <alignment horizontal="center"/>
      <protection hidden="1"/>
    </xf>
    <xf numFmtId="191" fontId="7" fillId="0" borderId="25" xfId="42" applyNumberFormat="1" applyFont="1" applyFill="1" applyBorder="1" applyAlignment="1" applyProtection="1" quotePrefix="1">
      <alignment/>
      <protection hidden="1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190" fontId="7" fillId="0" borderId="20" xfId="42" applyNumberFormat="1" applyFont="1" applyFill="1" applyBorder="1" applyAlignment="1">
      <alignment/>
    </xf>
    <xf numFmtId="191" fontId="7" fillId="0" borderId="22" xfId="42" applyNumberFormat="1" applyFont="1" applyFill="1" applyBorder="1" applyAlignment="1" applyProtection="1" quotePrefix="1">
      <alignment/>
      <protection hidden="1"/>
    </xf>
    <xf numFmtId="15" fontId="7" fillId="0" borderId="18" xfId="0" applyNumberFormat="1" applyFont="1" applyFill="1" applyBorder="1" applyAlignment="1" applyProtection="1">
      <alignment/>
      <protection hidden="1"/>
    </xf>
    <xf numFmtId="10" fontId="7" fillId="0" borderId="18" xfId="0" applyNumberFormat="1" applyFont="1" applyFill="1" applyBorder="1" applyAlignment="1" applyProtection="1">
      <alignment horizontal="center"/>
      <protection hidden="1"/>
    </xf>
    <xf numFmtId="15" fontId="7" fillId="0" borderId="26" xfId="0" applyNumberFormat="1" applyFont="1" applyFill="1" applyBorder="1" applyAlignment="1" applyProtection="1">
      <alignment/>
      <protection hidden="1"/>
    </xf>
    <xf numFmtId="43" fontId="7" fillId="0" borderId="27" xfId="42" applyFont="1" applyFill="1" applyBorder="1" applyAlignment="1" applyProtection="1">
      <alignment/>
      <protection hidden="1"/>
    </xf>
    <xf numFmtId="190" fontId="7" fillId="0" borderId="18" xfId="42" applyNumberFormat="1" applyFont="1" applyFill="1" applyBorder="1" applyAlignment="1">
      <alignment/>
    </xf>
    <xf numFmtId="191" fontId="7" fillId="0" borderId="28" xfId="42" applyNumberFormat="1" applyFont="1" applyFill="1" applyBorder="1" applyAlignment="1" applyProtection="1">
      <alignment/>
      <protection hidden="1"/>
    </xf>
    <xf numFmtId="0" fontId="12" fillId="0" borderId="10" xfId="0" applyFont="1" applyFill="1" applyBorder="1" applyAlignment="1">
      <alignment/>
    </xf>
    <xf numFmtId="190" fontId="44" fillId="0" borderId="15" xfId="42" applyNumberFormat="1" applyFont="1" applyFill="1" applyBorder="1" applyAlignment="1" applyProtection="1">
      <alignment/>
      <protection hidden="1"/>
    </xf>
    <xf numFmtId="191" fontId="7" fillId="0" borderId="29" xfId="42" applyNumberFormat="1" applyFont="1" applyFill="1" applyBorder="1" applyAlignment="1">
      <alignment/>
    </xf>
    <xf numFmtId="190" fontId="7" fillId="0" borderId="30" xfId="42" applyNumberFormat="1" applyFont="1" applyFill="1" applyBorder="1" applyAlignment="1" applyProtection="1">
      <alignment/>
      <protection hidden="1"/>
    </xf>
    <xf numFmtId="190" fontId="7" fillId="0" borderId="26" xfId="42" applyNumberFormat="1" applyFont="1" applyFill="1" applyBorder="1" applyAlignment="1" applyProtection="1">
      <alignment/>
      <protection hidden="1"/>
    </xf>
    <xf numFmtId="190" fontId="7" fillId="0" borderId="31" xfId="42" applyNumberFormat="1" applyFont="1" applyFill="1" applyBorder="1" applyAlignment="1" applyProtection="1" quotePrefix="1">
      <alignment horizontal="right"/>
      <protection hidden="1"/>
    </xf>
    <xf numFmtId="190" fontId="7" fillId="0" borderId="32" xfId="42" applyNumberFormat="1" applyFont="1" applyFill="1" applyBorder="1" applyAlignment="1" applyProtection="1">
      <alignment/>
      <protection hidden="1"/>
    </xf>
    <xf numFmtId="190" fontId="7" fillId="0" borderId="32" xfId="42" applyNumberFormat="1" applyFont="1" applyFill="1" applyBorder="1" applyAlignment="1">
      <alignment/>
    </xf>
    <xf numFmtId="190" fontId="7" fillId="0" borderId="33" xfId="42" applyNumberFormat="1" applyFont="1" applyFill="1" applyBorder="1" applyAlignment="1" applyProtection="1" quotePrefix="1">
      <alignment/>
      <protection hidden="1"/>
    </xf>
    <xf numFmtId="190" fontId="7" fillId="0" borderId="27" xfId="42" applyNumberFormat="1" applyFont="1" applyFill="1" applyBorder="1" applyAlignment="1" applyProtection="1" quotePrefix="1">
      <alignment/>
      <protection hidden="1"/>
    </xf>
    <xf numFmtId="0" fontId="77" fillId="33" borderId="0" xfId="0" applyFont="1" applyFill="1" applyBorder="1" applyAlignment="1" applyProtection="1">
      <alignment/>
      <protection hidden="1"/>
    </xf>
    <xf numFmtId="190" fontId="7" fillId="0" borderId="21" xfId="42" applyNumberFormat="1" applyFont="1" applyFill="1" applyBorder="1" applyAlignment="1">
      <alignment/>
    </xf>
    <xf numFmtId="190" fontId="7" fillId="0" borderId="33" xfId="42" applyNumberFormat="1" applyFont="1" applyFill="1" applyBorder="1" applyAlignment="1">
      <alignment/>
    </xf>
    <xf numFmtId="192" fontId="7" fillId="0" borderId="20" xfId="42" applyNumberFormat="1" applyFont="1" applyFill="1" applyBorder="1" applyAlignment="1" applyProtection="1" quotePrefix="1">
      <alignment/>
      <protection hidden="1"/>
    </xf>
    <xf numFmtId="190" fontId="7" fillId="0" borderId="18" xfId="42" applyNumberFormat="1" applyFont="1" applyFill="1" applyBorder="1" applyAlignment="1" applyProtection="1" quotePrefix="1">
      <alignment horizontal="right"/>
      <protection hidden="1"/>
    </xf>
    <xf numFmtId="190" fontId="7" fillId="0" borderId="20" xfId="42" applyNumberFormat="1" applyFont="1" applyFill="1" applyBorder="1" applyAlignment="1" applyProtection="1" quotePrefix="1">
      <alignment horizontal="right"/>
      <protection hidden="1"/>
    </xf>
    <xf numFmtId="190" fontId="7" fillId="0" borderId="21" xfId="42" applyNumberFormat="1" applyFont="1" applyFill="1" applyBorder="1" applyAlignment="1" applyProtection="1" quotePrefix="1">
      <alignment horizontal="right"/>
      <protection hidden="1"/>
    </xf>
    <xf numFmtId="0" fontId="16" fillId="0" borderId="34" xfId="0" applyFont="1" applyFill="1" applyBorder="1" applyAlignment="1">
      <alignment/>
    </xf>
    <xf numFmtId="9" fontId="7" fillId="0" borderId="21" xfId="0" applyNumberFormat="1" applyFont="1" applyFill="1" applyBorder="1" applyAlignment="1" applyProtection="1">
      <alignment horizontal="center"/>
      <protection hidden="1"/>
    </xf>
    <xf numFmtId="0" fontId="7" fillId="34" borderId="35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0" fillId="34" borderId="36" xfId="0" applyFont="1" applyFill="1" applyBorder="1" applyAlignment="1">
      <alignment horizontal="center"/>
    </xf>
    <xf numFmtId="190" fontId="46" fillId="34" borderId="36" xfId="42" applyNumberFormat="1" applyFont="1" applyFill="1" applyBorder="1" applyAlignment="1" applyProtection="1">
      <alignment horizontal="center"/>
      <protection hidden="1"/>
    </xf>
    <xf numFmtId="190" fontId="6" fillId="34" borderId="36" xfId="42" applyNumberFormat="1" applyFont="1" applyFill="1" applyBorder="1" applyAlignment="1" applyProtection="1">
      <alignment horizontal="center"/>
      <protection hidden="1"/>
    </xf>
    <xf numFmtId="204" fontId="21" fillId="34" borderId="37" xfId="42" applyNumberFormat="1" applyFont="1" applyFill="1" applyBorder="1" applyAlignment="1" applyProtection="1">
      <alignment horizontal="right"/>
      <protection hidden="1"/>
    </xf>
    <xf numFmtId="190" fontId="7" fillId="0" borderId="14" xfId="42" applyNumberFormat="1" applyFont="1" applyFill="1" applyBorder="1" applyAlignment="1" applyProtection="1">
      <alignment/>
      <protection hidden="1"/>
    </xf>
    <xf numFmtId="0" fontId="12" fillId="0" borderId="11" xfId="0" applyFont="1" applyFill="1" applyBorder="1" applyAlignment="1">
      <alignment/>
    </xf>
    <xf numFmtId="190" fontId="7" fillId="0" borderId="16" xfId="42" applyNumberFormat="1" applyFont="1" applyFill="1" applyBorder="1" applyAlignment="1" applyProtection="1">
      <alignment/>
      <protection hidden="1"/>
    </xf>
    <xf numFmtId="0" fontId="7" fillId="34" borderId="38" xfId="0" applyFont="1" applyFill="1" applyBorder="1" applyAlignment="1" applyProtection="1">
      <alignment/>
      <protection hidden="1"/>
    </xf>
    <xf numFmtId="0" fontId="0" fillId="34" borderId="38" xfId="0" applyFont="1" applyFill="1" applyBorder="1" applyAlignment="1" applyProtection="1">
      <alignment horizontal="center"/>
      <protection hidden="1"/>
    </xf>
    <xf numFmtId="3" fontId="7" fillId="34" borderId="38" xfId="0" applyNumberFormat="1" applyFont="1" applyFill="1" applyBorder="1" applyAlignment="1" applyProtection="1">
      <alignment/>
      <protection hidden="1"/>
    </xf>
    <xf numFmtId="190" fontId="7" fillId="34" borderId="38" xfId="42" applyNumberFormat="1" applyFont="1" applyFill="1" applyBorder="1" applyAlignment="1" applyProtection="1">
      <alignment/>
      <protection hidden="1"/>
    </xf>
    <xf numFmtId="190" fontId="41" fillId="34" borderId="38" xfId="42" applyNumberFormat="1" applyFont="1" applyFill="1" applyBorder="1" applyAlignment="1" applyProtection="1">
      <alignment/>
      <protection hidden="1"/>
    </xf>
    <xf numFmtId="193" fontId="18" fillId="34" borderId="39" xfId="0" applyNumberFormat="1" applyFont="1" applyFill="1" applyBorder="1" applyAlignment="1" applyProtection="1">
      <alignment horizontal="left"/>
      <protection hidden="1"/>
    </xf>
    <xf numFmtId="191" fontId="7" fillId="34" borderId="40" xfId="42" applyNumberFormat="1" applyFont="1" applyFill="1" applyBorder="1" applyAlignment="1" applyProtection="1">
      <alignment/>
      <protection hidden="1"/>
    </xf>
    <xf numFmtId="0" fontId="77" fillId="33" borderId="0" xfId="0" applyFont="1" applyFill="1" applyBorder="1" applyAlignment="1" applyProtection="1">
      <alignment horizontal="center"/>
      <protection hidden="1"/>
    </xf>
    <xf numFmtId="3" fontId="77" fillId="33" borderId="0" xfId="0" applyNumberFormat="1" applyFont="1" applyFill="1" applyBorder="1" applyAlignment="1" applyProtection="1">
      <alignment horizontal="center"/>
      <protection hidden="1"/>
    </xf>
    <xf numFmtId="190" fontId="77" fillId="33" borderId="0" xfId="42" applyNumberFormat="1" applyFont="1" applyFill="1" applyBorder="1" applyAlignment="1" applyProtection="1">
      <alignment horizontal="center"/>
      <protection hidden="1"/>
    </xf>
    <xf numFmtId="0" fontId="77" fillId="33" borderId="41" xfId="0" applyFont="1" applyFill="1" applyBorder="1" applyAlignment="1" applyProtection="1">
      <alignment/>
      <protection hidden="1"/>
    </xf>
    <xf numFmtId="0" fontId="77" fillId="33" borderId="41" xfId="0" applyFont="1" applyFill="1" applyBorder="1" applyAlignment="1" applyProtection="1">
      <alignment horizontal="center"/>
      <protection hidden="1"/>
    </xf>
    <xf numFmtId="3" fontId="77" fillId="33" borderId="41" xfId="0" applyNumberFormat="1" applyFont="1" applyFill="1" applyBorder="1" applyAlignment="1" applyProtection="1">
      <alignment horizontal="center"/>
      <protection hidden="1"/>
    </xf>
    <xf numFmtId="190" fontId="77" fillId="33" borderId="41" xfId="42" applyNumberFormat="1" applyFont="1" applyFill="1" applyBorder="1" applyAlignment="1" applyProtection="1">
      <alignment horizontal="center"/>
      <protection hidden="1"/>
    </xf>
    <xf numFmtId="0" fontId="78" fillId="33" borderId="42" xfId="0" applyFont="1" applyFill="1" applyBorder="1" applyAlignment="1" applyProtection="1">
      <alignment horizontal="left"/>
      <protection hidden="1"/>
    </xf>
    <xf numFmtId="0" fontId="77" fillId="33" borderId="42" xfId="0" applyFont="1" applyFill="1" applyBorder="1" applyAlignment="1" applyProtection="1">
      <alignment horizontal="center"/>
      <protection hidden="1"/>
    </xf>
    <xf numFmtId="3" fontId="77" fillId="33" borderId="42" xfId="0" applyNumberFormat="1" applyFont="1" applyFill="1" applyBorder="1" applyAlignment="1" applyProtection="1">
      <alignment horizontal="center"/>
      <protection hidden="1"/>
    </xf>
    <xf numFmtId="190" fontId="77" fillId="33" borderId="42" xfId="42" applyNumberFormat="1" applyFont="1" applyFill="1" applyBorder="1" applyAlignment="1" applyProtection="1">
      <alignment horizontal="center"/>
      <protection hidden="1"/>
    </xf>
    <xf numFmtId="0" fontId="77" fillId="33" borderId="43" xfId="0" applyFont="1" applyFill="1" applyBorder="1" applyAlignment="1" applyProtection="1">
      <alignment/>
      <protection hidden="1"/>
    </xf>
    <xf numFmtId="191" fontId="77" fillId="33" borderId="44" xfId="42" applyNumberFormat="1" applyFont="1" applyFill="1" applyBorder="1" applyAlignment="1" applyProtection="1">
      <alignment horizontal="center"/>
      <protection hidden="1"/>
    </xf>
    <xf numFmtId="0" fontId="77" fillId="33" borderId="10" xfId="0" applyFont="1" applyFill="1" applyBorder="1" applyAlignment="1" applyProtection="1">
      <alignment/>
      <protection hidden="1"/>
    </xf>
    <xf numFmtId="191" fontId="77" fillId="33" borderId="14" xfId="42" applyNumberFormat="1" applyFont="1" applyFill="1" applyBorder="1" applyAlignment="1" applyProtection="1">
      <alignment horizontal="center"/>
      <protection hidden="1"/>
    </xf>
    <xf numFmtId="0" fontId="78" fillId="33" borderId="45" xfId="0" applyFont="1" applyFill="1" applyBorder="1" applyAlignment="1" applyProtection="1">
      <alignment horizontal="left"/>
      <protection hidden="1"/>
    </xf>
    <xf numFmtId="191" fontId="77" fillId="33" borderId="46" xfId="42" applyNumberFormat="1" applyFont="1" applyFill="1" applyBorder="1" applyAlignment="1" applyProtection="1">
      <alignment horizontal="center"/>
      <protection hidden="1"/>
    </xf>
    <xf numFmtId="191" fontId="41" fillId="0" borderId="0" xfId="42" applyNumberFormat="1" applyFont="1" applyFill="1" applyBorder="1" applyAlignment="1" applyProtection="1">
      <alignment/>
      <protection hidden="1"/>
    </xf>
    <xf numFmtId="192" fontId="7" fillId="0" borderId="13" xfId="42" applyNumberFormat="1" applyFont="1" applyFill="1" applyBorder="1" applyAlignment="1" applyProtection="1" quotePrefix="1">
      <alignment/>
      <protection hidden="1"/>
    </xf>
    <xf numFmtId="191" fontId="7" fillId="0" borderId="17" xfId="42" applyNumberFormat="1" applyFont="1" applyFill="1" applyBorder="1" applyAlignment="1">
      <alignment/>
    </xf>
    <xf numFmtId="0" fontId="79" fillId="35" borderId="43" xfId="0" applyFont="1" applyFill="1" applyBorder="1" applyAlignment="1" applyProtection="1">
      <alignment horizontal="left"/>
      <protection hidden="1"/>
    </xf>
    <xf numFmtId="0" fontId="80" fillId="35" borderId="41" xfId="0" applyFont="1" applyFill="1" applyBorder="1" applyAlignment="1" applyProtection="1">
      <alignment horizontal="left"/>
      <protection hidden="1"/>
    </xf>
    <xf numFmtId="0" fontId="81" fillId="35" borderId="41" xfId="0" applyFont="1" applyFill="1" applyBorder="1" applyAlignment="1" applyProtection="1">
      <alignment horizontal="center"/>
      <protection hidden="1"/>
    </xf>
    <xf numFmtId="0" fontId="80" fillId="35" borderId="47" xfId="0" applyFont="1" applyFill="1" applyBorder="1" applyAlignment="1" applyProtection="1">
      <alignment horizontal="left"/>
      <protection hidden="1"/>
    </xf>
    <xf numFmtId="190" fontId="80" fillId="35" borderId="47" xfId="42" applyNumberFormat="1" applyFont="1" applyFill="1" applyBorder="1" applyAlignment="1" applyProtection="1">
      <alignment horizontal="left"/>
      <protection hidden="1"/>
    </xf>
    <xf numFmtId="190" fontId="82" fillId="35" borderId="47" xfId="42" applyNumberFormat="1" applyFont="1" applyFill="1" applyBorder="1" applyAlignment="1" applyProtection="1">
      <alignment horizontal="left"/>
      <protection hidden="1"/>
    </xf>
    <xf numFmtId="0" fontId="79" fillId="35" borderId="34" xfId="0" applyFont="1" applyFill="1" applyBorder="1" applyAlignment="1" applyProtection="1">
      <alignment/>
      <protection hidden="1"/>
    </xf>
    <xf numFmtId="0" fontId="83" fillId="35" borderId="21" xfId="0" applyFont="1" applyFill="1" applyBorder="1" applyAlignment="1" applyProtection="1">
      <alignment/>
      <protection hidden="1"/>
    </xf>
    <xf numFmtId="0" fontId="83" fillId="35" borderId="21" xfId="0" applyFont="1" applyFill="1" applyBorder="1" applyAlignment="1" applyProtection="1">
      <alignment horizontal="center"/>
      <protection hidden="1"/>
    </xf>
    <xf numFmtId="15" fontId="83" fillId="35" borderId="21" xfId="0" applyNumberFormat="1" applyFont="1" applyFill="1" applyBorder="1" applyAlignment="1" applyProtection="1">
      <alignment/>
      <protection hidden="1"/>
    </xf>
    <xf numFmtId="3" fontId="83" fillId="35" borderId="21" xfId="0" applyNumberFormat="1" applyFont="1" applyFill="1" applyBorder="1" applyAlignment="1" applyProtection="1">
      <alignment horizontal="center"/>
      <protection hidden="1"/>
    </xf>
    <xf numFmtId="43" fontId="83" fillId="35" borderId="21" xfId="42" applyFont="1" applyFill="1" applyBorder="1" applyAlignment="1" applyProtection="1">
      <alignment/>
      <protection hidden="1"/>
    </xf>
    <xf numFmtId="10" fontId="83" fillId="35" borderId="21" xfId="0" applyNumberFormat="1" applyFont="1" applyFill="1" applyBorder="1" applyAlignment="1" applyProtection="1">
      <alignment horizontal="center"/>
      <protection hidden="1"/>
    </xf>
    <xf numFmtId="190" fontId="83" fillId="35" borderId="21" xfId="42" applyNumberFormat="1" applyFont="1" applyFill="1" applyBorder="1" applyAlignment="1" applyProtection="1">
      <alignment horizontal="right"/>
      <protection hidden="1"/>
    </xf>
    <xf numFmtId="190" fontId="83" fillId="35" borderId="21" xfId="42" applyNumberFormat="1" applyFont="1" applyFill="1" applyBorder="1" applyAlignment="1" applyProtection="1">
      <alignment/>
      <protection hidden="1"/>
    </xf>
    <xf numFmtId="0" fontId="80" fillId="35" borderId="13" xfId="0" applyFont="1" applyFill="1" applyBorder="1" applyAlignment="1">
      <alignment/>
    </xf>
    <xf numFmtId="190" fontId="80" fillId="35" borderId="13" xfId="42" applyNumberFormat="1" applyFont="1" applyFill="1" applyBorder="1" applyAlignment="1">
      <alignment/>
    </xf>
    <xf numFmtId="0" fontId="84" fillId="0" borderId="13" xfId="0" applyFont="1" applyFill="1" applyBorder="1" applyAlignment="1">
      <alignment horizontal="center"/>
    </xf>
    <xf numFmtId="190" fontId="84" fillId="0" borderId="13" xfId="42" applyNumberFormat="1" applyFont="1" applyFill="1" applyBorder="1" applyAlignment="1">
      <alignment horizontal="center"/>
    </xf>
    <xf numFmtId="191" fontId="5" fillId="0" borderId="13" xfId="0" applyNumberFormat="1" applyFont="1" applyFill="1" applyBorder="1" applyAlignment="1" applyProtection="1">
      <alignment/>
      <protection hidden="1"/>
    </xf>
    <xf numFmtId="190" fontId="80" fillId="35" borderId="13" xfId="42" applyNumberFormat="1" applyFont="1" applyFill="1" applyBorder="1" applyAlignment="1">
      <alignment horizontal="center"/>
    </xf>
    <xf numFmtId="191" fontId="14" fillId="0" borderId="13" xfId="42" applyNumberFormat="1" applyFont="1" applyFill="1" applyBorder="1" applyAlignment="1" quotePrefix="1">
      <alignment horizontal="center"/>
    </xf>
    <xf numFmtId="190" fontId="7" fillId="0" borderId="18" xfId="42" applyNumberFormat="1" applyFont="1" applyBorder="1" applyAlignment="1">
      <alignment/>
    </xf>
    <xf numFmtId="0" fontId="20" fillId="34" borderId="48" xfId="0" applyFont="1" applyFill="1" applyBorder="1" applyAlignment="1" applyProtection="1">
      <alignment horizontal="left"/>
      <protection hidden="1"/>
    </xf>
    <xf numFmtId="0" fontId="20" fillId="34" borderId="48" xfId="0" applyFont="1" applyFill="1" applyBorder="1" applyAlignment="1" applyProtection="1">
      <alignment horizontal="center"/>
      <protection hidden="1"/>
    </xf>
    <xf numFmtId="15" fontId="20" fillId="34" borderId="48" xfId="0" applyNumberFormat="1" applyFont="1" applyFill="1" applyBorder="1" applyAlignment="1" applyProtection="1">
      <alignment/>
      <protection hidden="1"/>
    </xf>
    <xf numFmtId="3" fontId="20" fillId="34" borderId="48" xfId="0" applyNumberFormat="1" applyFont="1" applyFill="1" applyBorder="1" applyAlignment="1" applyProtection="1">
      <alignment horizontal="center"/>
      <protection hidden="1"/>
    </xf>
    <xf numFmtId="43" fontId="20" fillId="34" borderId="48" xfId="42" applyFont="1" applyFill="1" applyBorder="1" applyAlignment="1" applyProtection="1" quotePrefix="1">
      <alignment/>
      <protection hidden="1"/>
    </xf>
    <xf numFmtId="190" fontId="20" fillId="34" borderId="48" xfId="42" applyNumberFormat="1" applyFont="1" applyFill="1" applyBorder="1" applyAlignment="1" applyProtection="1">
      <alignment horizontal="center"/>
      <protection hidden="1"/>
    </xf>
    <xf numFmtId="190" fontId="20" fillId="34" borderId="49" xfId="42" applyNumberFormat="1" applyFont="1" applyFill="1" applyBorder="1" applyAlignment="1" applyProtection="1">
      <alignment/>
      <protection hidden="1"/>
    </xf>
    <xf numFmtId="190" fontId="20" fillId="34" borderId="50" xfId="42" applyNumberFormat="1" applyFont="1" applyFill="1" applyBorder="1" applyAlignment="1" applyProtection="1">
      <alignment/>
      <protection hidden="1"/>
    </xf>
    <xf numFmtId="190" fontId="20" fillId="34" borderId="48" xfId="42" applyNumberFormat="1" applyFont="1" applyFill="1" applyBorder="1" applyAlignment="1" applyProtection="1">
      <alignment/>
      <protection hidden="1"/>
    </xf>
    <xf numFmtId="190" fontId="20" fillId="34" borderId="51" xfId="42" applyNumberFormat="1" applyFont="1" applyFill="1" applyBorder="1" applyAlignment="1" applyProtection="1">
      <alignment/>
      <protection hidden="1"/>
    </xf>
    <xf numFmtId="191" fontId="7" fillId="0" borderId="22" xfId="42" applyNumberFormat="1" applyFont="1" applyFill="1" applyBorder="1" applyAlignment="1">
      <alignment/>
    </xf>
    <xf numFmtId="190" fontId="7" fillId="0" borderId="20" xfId="42" applyNumberFormat="1" applyFont="1" applyFill="1" applyBorder="1" applyAlignment="1" applyProtection="1">
      <alignment horizontal="right"/>
      <protection hidden="1"/>
    </xf>
    <xf numFmtId="0" fontId="20" fillId="34" borderId="52" xfId="0" applyFont="1" applyFill="1" applyBorder="1" applyAlignment="1" applyProtection="1">
      <alignment horizontal="center"/>
      <protection hidden="1"/>
    </xf>
    <xf numFmtId="191" fontId="20" fillId="34" borderId="53" xfId="42" applyNumberFormat="1" applyFont="1" applyFill="1" applyBorder="1" applyAlignment="1" applyProtection="1">
      <alignment horizontal="right"/>
      <protection hidden="1"/>
    </xf>
    <xf numFmtId="0" fontId="20" fillId="34" borderId="52" xfId="0" applyFont="1" applyFill="1" applyBorder="1" applyAlignment="1" applyProtection="1">
      <alignment horizontal="center" vertical="center"/>
      <protection hidden="1"/>
    </xf>
    <xf numFmtId="191" fontId="20" fillId="34" borderId="54" xfId="42" applyNumberFormat="1" applyFont="1" applyFill="1" applyBorder="1" applyAlignment="1" applyProtection="1">
      <alignment horizontal="right"/>
      <protection hidden="1"/>
    </xf>
    <xf numFmtId="0" fontId="7" fillId="34" borderId="48" xfId="0" applyFont="1" applyFill="1" applyBorder="1" applyAlignment="1" applyProtection="1">
      <alignment/>
      <protection hidden="1"/>
    </xf>
    <xf numFmtId="0" fontId="0" fillId="34" borderId="48" xfId="0" applyFont="1" applyFill="1" applyBorder="1" applyAlignment="1" applyProtection="1">
      <alignment horizontal="center"/>
      <protection hidden="1"/>
    </xf>
    <xf numFmtId="3" fontId="7" fillId="34" borderId="48" xfId="0" applyNumberFormat="1" applyFont="1" applyFill="1" applyBorder="1" applyAlignment="1" applyProtection="1">
      <alignment/>
      <protection hidden="1"/>
    </xf>
    <xf numFmtId="190" fontId="41" fillId="34" borderId="48" xfId="42" applyNumberFormat="1" applyFont="1" applyFill="1" applyBorder="1" applyAlignment="1" applyProtection="1">
      <alignment/>
      <protection hidden="1"/>
    </xf>
    <xf numFmtId="190" fontId="7" fillId="34" borderId="48" xfId="42" applyNumberFormat="1" applyFont="1" applyFill="1" applyBorder="1" applyAlignment="1" applyProtection="1">
      <alignment/>
      <protection hidden="1"/>
    </xf>
    <xf numFmtId="0" fontId="20" fillId="34" borderId="55" xfId="0" applyFont="1" applyFill="1" applyBorder="1" applyAlignment="1" applyProtection="1">
      <alignment horizontal="left"/>
      <protection hidden="1"/>
    </xf>
    <xf numFmtId="0" fontId="20" fillId="34" borderId="55" xfId="0" applyFont="1" applyFill="1" applyBorder="1" applyAlignment="1" applyProtection="1">
      <alignment horizontal="center"/>
      <protection hidden="1"/>
    </xf>
    <xf numFmtId="15" fontId="20" fillId="34" borderId="55" xfId="0" applyNumberFormat="1" applyFont="1" applyFill="1" applyBorder="1" applyAlignment="1" applyProtection="1">
      <alignment/>
      <protection hidden="1"/>
    </xf>
    <xf numFmtId="3" fontId="20" fillId="34" borderId="55" xfId="0" applyNumberFormat="1" applyFont="1" applyFill="1" applyBorder="1" applyAlignment="1" applyProtection="1">
      <alignment horizontal="center"/>
      <protection hidden="1"/>
    </xf>
    <xf numFmtId="43" fontId="20" fillId="34" borderId="55" xfId="42" applyFont="1" applyFill="1" applyBorder="1" applyAlignment="1" applyProtection="1" quotePrefix="1">
      <alignment/>
      <protection hidden="1"/>
    </xf>
    <xf numFmtId="190" fontId="20" fillId="34" borderId="55" xfId="42" applyNumberFormat="1" applyFont="1" applyFill="1" applyBorder="1" applyAlignment="1" applyProtection="1">
      <alignment horizontal="center"/>
      <protection hidden="1"/>
    </xf>
    <xf numFmtId="190" fontId="20" fillId="34" borderId="30" xfId="42" applyNumberFormat="1" applyFont="1" applyFill="1" applyBorder="1" applyAlignment="1" applyProtection="1">
      <alignment/>
      <protection hidden="1"/>
    </xf>
    <xf numFmtId="190" fontId="20" fillId="34" borderId="32" xfId="42" applyNumberFormat="1" applyFont="1" applyFill="1" applyBorder="1" applyAlignment="1" applyProtection="1">
      <alignment/>
      <protection hidden="1"/>
    </xf>
    <xf numFmtId="190" fontId="20" fillId="34" borderId="55" xfId="42" applyNumberFormat="1" applyFont="1" applyFill="1" applyBorder="1" applyAlignment="1" applyProtection="1">
      <alignment/>
      <protection hidden="1"/>
    </xf>
    <xf numFmtId="190" fontId="20" fillId="34" borderId="13" xfId="42" applyNumberFormat="1" applyFont="1" applyFill="1" applyBorder="1" applyAlignment="1" applyProtection="1">
      <alignment/>
      <protection hidden="1"/>
    </xf>
    <xf numFmtId="0" fontId="79" fillId="33" borderId="43" xfId="0" applyFont="1" applyFill="1" applyBorder="1" applyAlignment="1" applyProtection="1">
      <alignment horizontal="left"/>
      <protection hidden="1"/>
    </xf>
    <xf numFmtId="0" fontId="80" fillId="33" borderId="41" xfId="0" applyFont="1" applyFill="1" applyBorder="1" applyAlignment="1" applyProtection="1">
      <alignment horizontal="left"/>
      <protection hidden="1"/>
    </xf>
    <xf numFmtId="0" fontId="81" fillId="33" borderId="41" xfId="0" applyFont="1" applyFill="1" applyBorder="1" applyAlignment="1" applyProtection="1">
      <alignment horizontal="center"/>
      <protection hidden="1"/>
    </xf>
    <xf numFmtId="190" fontId="80" fillId="33" borderId="41" xfId="42" applyNumberFormat="1" applyFont="1" applyFill="1" applyBorder="1" applyAlignment="1" applyProtection="1">
      <alignment horizontal="left"/>
      <protection hidden="1"/>
    </xf>
    <xf numFmtId="0" fontId="0" fillId="0" borderId="20" xfId="0" applyFill="1" applyBorder="1" applyAlignment="1">
      <alignment/>
    </xf>
    <xf numFmtId="193" fontId="18" fillId="34" borderId="52" xfId="0" applyNumberFormat="1" applyFont="1" applyFill="1" applyBorder="1" applyAlignment="1" applyProtection="1">
      <alignment horizontal="left"/>
      <protection hidden="1"/>
    </xf>
    <xf numFmtId="191" fontId="7" fillId="34" borderId="54" xfId="42" applyNumberFormat="1" applyFont="1" applyFill="1" applyBorder="1" applyAlignment="1" applyProtection="1">
      <alignment/>
      <protection hidden="1"/>
    </xf>
    <xf numFmtId="191" fontId="80" fillId="33" borderId="44" xfId="42" applyNumberFormat="1" applyFont="1" applyFill="1" applyBorder="1" applyAlignment="1" applyProtection="1">
      <alignment horizontal="left"/>
      <protection hidden="1"/>
    </xf>
    <xf numFmtId="0" fontId="20" fillId="34" borderId="56" xfId="0" applyFont="1" applyFill="1" applyBorder="1" applyAlignment="1" applyProtection="1">
      <alignment horizontal="center"/>
      <protection hidden="1"/>
    </xf>
    <xf numFmtId="191" fontId="20" fillId="34" borderId="17" xfId="42" applyNumberFormat="1" applyFont="1" applyFill="1" applyBorder="1" applyAlignment="1" applyProtection="1">
      <alignment horizontal="right"/>
      <protection hidden="1"/>
    </xf>
    <xf numFmtId="204" fontId="85" fillId="36" borderId="44" xfId="42" applyNumberFormat="1" applyFont="1" applyFill="1" applyBorder="1" applyAlignment="1" applyProtection="1">
      <alignment horizontal="right"/>
      <protection hidden="1"/>
    </xf>
    <xf numFmtId="9" fontId="7" fillId="0" borderId="20" xfId="0" applyNumberFormat="1" applyFont="1" applyFill="1" applyBorder="1" applyAlignment="1" applyProtection="1">
      <alignment horizontal="center"/>
      <protection hidden="1"/>
    </xf>
    <xf numFmtId="9" fontId="7" fillId="0" borderId="18" xfId="0" applyNumberFormat="1" applyFont="1" applyFill="1" applyBorder="1" applyAlignment="1" applyProtection="1">
      <alignment horizontal="center"/>
      <protection hidden="1"/>
    </xf>
    <xf numFmtId="0" fontId="16" fillId="0" borderId="23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15" fontId="7" fillId="0" borderId="0" xfId="0" applyNumberFormat="1" applyFont="1" applyFill="1" applyBorder="1" applyAlignment="1" applyProtection="1">
      <alignment horizontal="right"/>
      <protection hidden="1"/>
    </xf>
    <xf numFmtId="3" fontId="7" fillId="0" borderId="0" xfId="0" applyNumberFormat="1" applyFont="1" applyFill="1" applyBorder="1" applyAlignment="1" applyProtection="1">
      <alignment horizontal="center"/>
      <protection hidden="1"/>
    </xf>
    <xf numFmtId="43" fontId="7" fillId="0" borderId="0" xfId="42" applyFont="1" applyFill="1" applyBorder="1" applyAlignment="1" applyProtection="1" quotePrefix="1">
      <alignment/>
      <protection hidden="1"/>
    </xf>
    <xf numFmtId="190" fontId="7" fillId="0" borderId="0" xfId="42" applyNumberFormat="1" applyFont="1" applyFill="1" applyBorder="1" applyAlignment="1">
      <alignment/>
    </xf>
    <xf numFmtId="9" fontId="7" fillId="0" borderId="0" xfId="0" applyNumberFormat="1" applyFont="1" applyFill="1" applyBorder="1" applyAlignment="1" applyProtection="1">
      <alignment horizontal="center"/>
      <protection hidden="1"/>
    </xf>
    <xf numFmtId="190" fontId="83" fillId="35" borderId="25" xfId="42" applyNumberFormat="1" applyFont="1" applyFill="1" applyBorder="1" applyAlignment="1" applyProtection="1">
      <alignment/>
      <protection hidden="1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37" borderId="19" xfId="0" applyFont="1" applyFill="1" applyBorder="1" applyAlignment="1" applyProtection="1">
      <alignment/>
      <protection hidden="1"/>
    </xf>
    <xf numFmtId="0" fontId="7" fillId="37" borderId="20" xfId="0" applyFont="1" applyFill="1" applyBorder="1" applyAlignment="1" applyProtection="1">
      <alignment/>
      <protection hidden="1"/>
    </xf>
    <xf numFmtId="0" fontId="7" fillId="37" borderId="20" xfId="0" applyFont="1" applyFill="1" applyBorder="1" applyAlignment="1" applyProtection="1">
      <alignment horizontal="center"/>
      <protection hidden="1"/>
    </xf>
    <xf numFmtId="15" fontId="7" fillId="37" borderId="20" xfId="0" applyNumberFormat="1" applyFont="1" applyFill="1" applyBorder="1" applyAlignment="1" applyProtection="1">
      <alignment/>
      <protection hidden="1"/>
    </xf>
    <xf numFmtId="3" fontId="7" fillId="37" borderId="20" xfId="0" applyNumberFormat="1" applyFont="1" applyFill="1" applyBorder="1" applyAlignment="1" applyProtection="1">
      <alignment horizontal="center"/>
      <protection hidden="1"/>
    </xf>
    <xf numFmtId="192" fontId="7" fillId="37" borderId="20" xfId="42" applyNumberFormat="1" applyFont="1" applyFill="1" applyBorder="1" applyAlignment="1" applyProtection="1" quotePrefix="1">
      <alignment/>
      <protection hidden="1"/>
    </xf>
    <xf numFmtId="10" fontId="7" fillId="37" borderId="20" xfId="0" applyNumberFormat="1" applyFont="1" applyFill="1" applyBorder="1" applyAlignment="1" applyProtection="1">
      <alignment horizontal="center"/>
      <protection hidden="1"/>
    </xf>
    <xf numFmtId="190" fontId="7" fillId="37" borderId="20" xfId="42" applyNumberFormat="1" applyFont="1" applyFill="1" applyBorder="1" applyAlignment="1" applyProtection="1">
      <alignment/>
      <protection hidden="1"/>
    </xf>
    <xf numFmtId="190" fontId="7" fillId="37" borderId="13" xfId="42" applyNumberFormat="1" applyFont="1" applyFill="1" applyBorder="1" applyAlignment="1" applyProtection="1">
      <alignment/>
      <protection hidden="1"/>
    </xf>
    <xf numFmtId="191" fontId="7" fillId="37" borderId="22" xfId="42" applyNumberFormat="1" applyFont="1" applyFill="1" applyBorder="1" applyAlignment="1" applyProtection="1">
      <alignment/>
      <protection hidden="1"/>
    </xf>
    <xf numFmtId="0" fontId="7" fillId="37" borderId="0" xfId="0" applyFont="1" applyFill="1" applyBorder="1" applyAlignment="1" applyProtection="1">
      <alignment/>
      <protection hidden="1"/>
    </xf>
    <xf numFmtId="0" fontId="18" fillId="38" borderId="57" xfId="0" applyFont="1" applyFill="1" applyBorder="1" applyAlignment="1" applyProtection="1">
      <alignment horizontal="left"/>
      <protection hidden="1"/>
    </xf>
    <xf numFmtId="0" fontId="19" fillId="38" borderId="57" xfId="0" applyFont="1" applyFill="1" applyBorder="1" applyAlignment="1" applyProtection="1">
      <alignment horizontal="center"/>
      <protection hidden="1"/>
    </xf>
    <xf numFmtId="190" fontId="18" fillId="38" borderId="58" xfId="42" applyNumberFormat="1" applyFont="1" applyFill="1" applyBorder="1" applyAlignment="1" applyProtection="1">
      <alignment horizontal="left"/>
      <protection hidden="1"/>
    </xf>
    <xf numFmtId="190" fontId="18" fillId="38" borderId="57" xfId="42" applyNumberFormat="1" applyFont="1" applyFill="1" applyBorder="1" applyAlignment="1" applyProtection="1">
      <alignment horizontal="left"/>
      <protection hidden="1"/>
    </xf>
    <xf numFmtId="190" fontId="18" fillId="38" borderId="59" xfId="42" applyNumberFormat="1" applyFont="1" applyFill="1" applyBorder="1" applyAlignment="1" applyProtection="1">
      <alignment horizontal="left"/>
      <protection hidden="1"/>
    </xf>
    <xf numFmtId="0" fontId="78" fillId="38" borderId="60" xfId="0" applyFont="1" applyFill="1" applyBorder="1" applyAlignment="1" applyProtection="1">
      <alignment/>
      <protection hidden="1"/>
    </xf>
    <xf numFmtId="191" fontId="17" fillId="38" borderId="61" xfId="42" applyNumberFormat="1" applyFont="1" applyFill="1" applyBorder="1" applyAlignment="1" applyProtection="1" quotePrefix="1">
      <alignment/>
      <protection hidden="1"/>
    </xf>
    <xf numFmtId="0" fontId="0" fillId="0" borderId="0" xfId="0" applyFont="1" applyFill="1" applyAlignment="1">
      <alignment/>
    </xf>
    <xf numFmtId="0" fontId="86" fillId="34" borderId="62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vestinginbonds.com/info/bondbasics/squares.gif" TargetMode="Externa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0</xdr:rowOff>
    </xdr:to>
    <xdr:pic>
      <xdr:nvPicPr>
        <xdr:cNvPr id="1" name="Picture 4" descr="http://www.investinginbonds.com/info/bondbasics/square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7562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0</xdr:rowOff>
    </xdr:to>
    <xdr:pic>
      <xdr:nvPicPr>
        <xdr:cNvPr id="2" name="Picture 5" descr="http://www.investinginbonds.com/info/bondbasics/square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7562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0</xdr:rowOff>
    </xdr:to>
    <xdr:pic>
      <xdr:nvPicPr>
        <xdr:cNvPr id="3" name="Picture 6" descr="http://www.investinginbonds.com/info/bondbasics/square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7562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0</xdr:rowOff>
    </xdr:to>
    <xdr:pic>
      <xdr:nvPicPr>
        <xdr:cNvPr id="4" name="Picture 7" descr="http://www.investinginbonds.com/info/bondbasics/square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7562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0</xdr:rowOff>
    </xdr:to>
    <xdr:pic>
      <xdr:nvPicPr>
        <xdr:cNvPr id="5" name="Picture 8" descr="http://www.investinginbonds.com/info/bondbasics/square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7562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0</xdr:rowOff>
    </xdr:to>
    <xdr:pic>
      <xdr:nvPicPr>
        <xdr:cNvPr id="6" name="Picture 9" descr="http://www.investinginbonds.com/info/bondbasics/square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7562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0</xdr:rowOff>
    </xdr:to>
    <xdr:pic>
      <xdr:nvPicPr>
        <xdr:cNvPr id="7" name="Picture 10" descr="http://www.investinginbonds.com/info/bondbasics/square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7562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0</xdr:rowOff>
    </xdr:to>
    <xdr:pic>
      <xdr:nvPicPr>
        <xdr:cNvPr id="8" name="Picture 11" descr="http://www.investinginbonds.com/info/bondbasics/square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7562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0</xdr:rowOff>
    </xdr:to>
    <xdr:pic>
      <xdr:nvPicPr>
        <xdr:cNvPr id="9" name="Picture 12" descr="http://www.investinginbonds.com/info/bondbasics/square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7562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0</xdr:rowOff>
    </xdr:to>
    <xdr:pic>
      <xdr:nvPicPr>
        <xdr:cNvPr id="10" name="Picture 13" descr="http://www.investinginbonds.com/info/bondbasics/square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7562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0</xdr:rowOff>
    </xdr:to>
    <xdr:pic>
      <xdr:nvPicPr>
        <xdr:cNvPr id="11" name="Picture 14" descr="http://www.investinginbonds.com/info/bondbasics/square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7562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0</xdr:rowOff>
    </xdr:to>
    <xdr:pic>
      <xdr:nvPicPr>
        <xdr:cNvPr id="12" name="Picture 15" descr="http://www.investinginbonds.com/info/bondbasics/square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7562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0</xdr:rowOff>
    </xdr:to>
    <xdr:pic>
      <xdr:nvPicPr>
        <xdr:cNvPr id="13" name="Picture 16" descr="http://www.investinginbonds.com/info/bondbasics/square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7562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0</xdr:rowOff>
    </xdr:to>
    <xdr:pic>
      <xdr:nvPicPr>
        <xdr:cNvPr id="14" name="Picture 17" descr="http://www.investinginbonds.com/info/bondbasics/square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7562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0</xdr:rowOff>
    </xdr:to>
    <xdr:pic>
      <xdr:nvPicPr>
        <xdr:cNvPr id="15" name="Picture 18" descr="http://www.investinginbonds.com/info/bondbasics/square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7562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137</xdr:row>
      <xdr:rowOff>152400</xdr:rowOff>
    </xdr:from>
    <xdr:ext cx="95250" cy="238125"/>
    <xdr:sp fLocksText="0">
      <xdr:nvSpPr>
        <xdr:cNvPr id="16" name="Text Box 20"/>
        <xdr:cNvSpPr txBox="1">
          <a:spLocks noChangeArrowheads="1"/>
        </xdr:cNvSpPr>
      </xdr:nvSpPr>
      <xdr:spPr>
        <a:xfrm>
          <a:off x="12011025" y="31603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114</xdr:row>
      <xdr:rowOff>0</xdr:rowOff>
    </xdr:from>
    <xdr:ext cx="95250" cy="228600"/>
    <xdr:sp fLocksText="0">
      <xdr:nvSpPr>
        <xdr:cNvPr id="17" name="Text Box 21"/>
        <xdr:cNvSpPr txBox="1">
          <a:spLocks noChangeArrowheads="1"/>
        </xdr:cNvSpPr>
      </xdr:nvSpPr>
      <xdr:spPr>
        <a:xfrm>
          <a:off x="10839450" y="2603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571500</xdr:colOff>
      <xdr:row>138</xdr:row>
      <xdr:rowOff>0</xdr:rowOff>
    </xdr:from>
    <xdr:ext cx="95250" cy="238125"/>
    <xdr:sp fLocksText="0">
      <xdr:nvSpPr>
        <xdr:cNvPr id="18" name="Text Box 24"/>
        <xdr:cNvSpPr txBox="1">
          <a:spLocks noChangeArrowheads="1"/>
        </xdr:cNvSpPr>
      </xdr:nvSpPr>
      <xdr:spPr>
        <a:xfrm>
          <a:off x="8686800" y="31603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114</xdr:row>
      <xdr:rowOff>0</xdr:rowOff>
    </xdr:from>
    <xdr:ext cx="971550" cy="381000"/>
    <xdr:sp fLocksText="0">
      <xdr:nvSpPr>
        <xdr:cNvPr id="19" name="Text Box 25"/>
        <xdr:cNvSpPr txBox="1">
          <a:spLocks noChangeArrowheads="1"/>
        </xdr:cNvSpPr>
      </xdr:nvSpPr>
      <xdr:spPr>
        <a:xfrm>
          <a:off x="7277100" y="26031825"/>
          <a:ext cx="971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131</xdr:row>
      <xdr:rowOff>0</xdr:rowOff>
    </xdr:from>
    <xdr:ext cx="95250" cy="276225"/>
    <xdr:sp fLocksText="0">
      <xdr:nvSpPr>
        <xdr:cNvPr id="20" name="Text Box 21"/>
        <xdr:cNvSpPr txBox="1">
          <a:spLocks noChangeArrowheads="1"/>
        </xdr:cNvSpPr>
      </xdr:nvSpPr>
      <xdr:spPr>
        <a:xfrm>
          <a:off x="15868650" y="300990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571500</xdr:colOff>
      <xdr:row>131</xdr:row>
      <xdr:rowOff>0</xdr:rowOff>
    </xdr:from>
    <xdr:ext cx="981075" cy="400050"/>
    <xdr:sp fLocksText="0">
      <xdr:nvSpPr>
        <xdr:cNvPr id="21" name="Text Box 25"/>
        <xdr:cNvSpPr txBox="1">
          <a:spLocks noChangeArrowheads="1"/>
        </xdr:cNvSpPr>
      </xdr:nvSpPr>
      <xdr:spPr>
        <a:xfrm>
          <a:off x="7038975" y="30099000"/>
          <a:ext cx="981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114</xdr:row>
      <xdr:rowOff>0</xdr:rowOff>
    </xdr:from>
    <xdr:ext cx="95250" cy="228600"/>
    <xdr:sp fLocksText="0">
      <xdr:nvSpPr>
        <xdr:cNvPr id="22" name="Text Box 21"/>
        <xdr:cNvSpPr txBox="1">
          <a:spLocks noChangeArrowheads="1"/>
        </xdr:cNvSpPr>
      </xdr:nvSpPr>
      <xdr:spPr>
        <a:xfrm>
          <a:off x="10839450" y="2603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114</xdr:row>
      <xdr:rowOff>0</xdr:rowOff>
    </xdr:from>
    <xdr:ext cx="971550" cy="409575"/>
    <xdr:sp fLocksText="0">
      <xdr:nvSpPr>
        <xdr:cNvPr id="23" name="Text Box 25"/>
        <xdr:cNvSpPr txBox="1">
          <a:spLocks noChangeArrowheads="1"/>
        </xdr:cNvSpPr>
      </xdr:nvSpPr>
      <xdr:spPr>
        <a:xfrm>
          <a:off x="7277100" y="26031825"/>
          <a:ext cx="971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114</xdr:row>
      <xdr:rowOff>0</xdr:rowOff>
    </xdr:from>
    <xdr:ext cx="866775" cy="371475"/>
    <xdr:sp>
      <xdr:nvSpPr>
        <xdr:cNvPr id="24" name="Text Box 25"/>
        <xdr:cNvSpPr txBox="1">
          <a:spLocks noChangeArrowheads="1"/>
        </xdr:cNvSpPr>
      </xdr:nvSpPr>
      <xdr:spPr>
        <a:xfrm>
          <a:off x="7324725" y="26031825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114</xdr:row>
      <xdr:rowOff>0</xdr:rowOff>
    </xdr:from>
    <xdr:ext cx="971550" cy="390525"/>
    <xdr:sp fLocksText="0">
      <xdr:nvSpPr>
        <xdr:cNvPr id="25" name="Text Box 25"/>
        <xdr:cNvSpPr txBox="1">
          <a:spLocks noChangeArrowheads="1"/>
        </xdr:cNvSpPr>
      </xdr:nvSpPr>
      <xdr:spPr>
        <a:xfrm>
          <a:off x="7277100" y="26031825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571500</xdr:colOff>
      <xdr:row>0</xdr:row>
      <xdr:rowOff>76200</xdr:rowOff>
    </xdr:from>
    <xdr:to>
      <xdr:col>0</xdr:col>
      <xdr:colOff>2038350</xdr:colOff>
      <xdr:row>0</xdr:row>
      <xdr:rowOff>723900</xdr:rowOff>
    </xdr:to>
    <xdr:pic>
      <xdr:nvPicPr>
        <xdr:cNvPr id="26" name="Picture 3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76200"/>
          <a:ext cx="1466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857250</xdr:colOff>
      <xdr:row>114</xdr:row>
      <xdr:rowOff>0</xdr:rowOff>
    </xdr:from>
    <xdr:ext cx="866775" cy="409575"/>
    <xdr:sp>
      <xdr:nvSpPr>
        <xdr:cNvPr id="27" name="Text Box 25"/>
        <xdr:cNvSpPr txBox="1">
          <a:spLocks noChangeArrowheads="1"/>
        </xdr:cNvSpPr>
      </xdr:nvSpPr>
      <xdr:spPr>
        <a:xfrm>
          <a:off x="7324725" y="26031825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114</xdr:row>
      <xdr:rowOff>0</xdr:rowOff>
    </xdr:from>
    <xdr:ext cx="971550" cy="371475"/>
    <xdr:sp fLocksText="0">
      <xdr:nvSpPr>
        <xdr:cNvPr id="28" name="Text Box 25"/>
        <xdr:cNvSpPr txBox="1">
          <a:spLocks noChangeArrowheads="1"/>
        </xdr:cNvSpPr>
      </xdr:nvSpPr>
      <xdr:spPr>
        <a:xfrm>
          <a:off x="7277100" y="260318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114</xdr:row>
      <xdr:rowOff>0</xdr:rowOff>
    </xdr:from>
    <xdr:ext cx="866775" cy="409575"/>
    <xdr:sp>
      <xdr:nvSpPr>
        <xdr:cNvPr id="29" name="Text Box 25"/>
        <xdr:cNvSpPr txBox="1">
          <a:spLocks noChangeArrowheads="1"/>
        </xdr:cNvSpPr>
      </xdr:nvSpPr>
      <xdr:spPr>
        <a:xfrm>
          <a:off x="7324725" y="26031825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114</xdr:row>
      <xdr:rowOff>0</xdr:rowOff>
    </xdr:from>
    <xdr:ext cx="971550" cy="371475"/>
    <xdr:sp fLocksText="0">
      <xdr:nvSpPr>
        <xdr:cNvPr id="30" name="Text Box 25"/>
        <xdr:cNvSpPr txBox="1">
          <a:spLocks noChangeArrowheads="1"/>
        </xdr:cNvSpPr>
      </xdr:nvSpPr>
      <xdr:spPr>
        <a:xfrm>
          <a:off x="7277100" y="260318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114</xdr:row>
      <xdr:rowOff>0</xdr:rowOff>
    </xdr:from>
    <xdr:ext cx="971550" cy="371475"/>
    <xdr:sp fLocksText="0">
      <xdr:nvSpPr>
        <xdr:cNvPr id="31" name="Text Box 25"/>
        <xdr:cNvSpPr txBox="1">
          <a:spLocks noChangeArrowheads="1"/>
        </xdr:cNvSpPr>
      </xdr:nvSpPr>
      <xdr:spPr>
        <a:xfrm>
          <a:off x="7277100" y="260318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116</xdr:row>
      <xdr:rowOff>0</xdr:rowOff>
    </xdr:from>
    <xdr:ext cx="866775" cy="409575"/>
    <xdr:sp>
      <xdr:nvSpPr>
        <xdr:cNvPr id="32" name="Text Box 25"/>
        <xdr:cNvSpPr txBox="1">
          <a:spLocks noChangeArrowheads="1"/>
        </xdr:cNvSpPr>
      </xdr:nvSpPr>
      <xdr:spPr>
        <a:xfrm>
          <a:off x="7324725" y="26489025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4</xdr:col>
      <xdr:colOff>190500</xdr:colOff>
      <xdr:row>116</xdr:row>
      <xdr:rowOff>85725</xdr:rowOff>
    </xdr:from>
    <xdr:ext cx="971550" cy="371475"/>
    <xdr:sp fLocksText="0">
      <xdr:nvSpPr>
        <xdr:cNvPr id="33" name="Text Box 25"/>
        <xdr:cNvSpPr txBox="1">
          <a:spLocks noChangeArrowheads="1"/>
        </xdr:cNvSpPr>
      </xdr:nvSpPr>
      <xdr:spPr>
        <a:xfrm>
          <a:off x="5876925" y="2657475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114</xdr:row>
      <xdr:rowOff>0</xdr:rowOff>
    </xdr:from>
    <xdr:ext cx="866775" cy="390525"/>
    <xdr:sp>
      <xdr:nvSpPr>
        <xdr:cNvPr id="34" name="Text Box 25"/>
        <xdr:cNvSpPr txBox="1">
          <a:spLocks noChangeArrowheads="1"/>
        </xdr:cNvSpPr>
      </xdr:nvSpPr>
      <xdr:spPr>
        <a:xfrm>
          <a:off x="7324725" y="26031825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114</xdr:row>
      <xdr:rowOff>0</xdr:rowOff>
    </xdr:from>
    <xdr:ext cx="971550" cy="371475"/>
    <xdr:sp fLocksText="0">
      <xdr:nvSpPr>
        <xdr:cNvPr id="35" name="Text Box 25"/>
        <xdr:cNvSpPr txBox="1">
          <a:spLocks noChangeArrowheads="1"/>
        </xdr:cNvSpPr>
      </xdr:nvSpPr>
      <xdr:spPr>
        <a:xfrm>
          <a:off x="7277100" y="260318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114</xdr:row>
      <xdr:rowOff>0</xdr:rowOff>
    </xdr:from>
    <xdr:ext cx="971550" cy="371475"/>
    <xdr:sp fLocksText="0">
      <xdr:nvSpPr>
        <xdr:cNvPr id="36" name="Text Box 25"/>
        <xdr:cNvSpPr txBox="1">
          <a:spLocks noChangeArrowheads="1"/>
        </xdr:cNvSpPr>
      </xdr:nvSpPr>
      <xdr:spPr>
        <a:xfrm>
          <a:off x="7277100" y="260318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114</xdr:row>
      <xdr:rowOff>0</xdr:rowOff>
    </xdr:from>
    <xdr:ext cx="866775" cy="409575"/>
    <xdr:sp>
      <xdr:nvSpPr>
        <xdr:cNvPr id="37" name="Text Box 25"/>
        <xdr:cNvSpPr txBox="1">
          <a:spLocks noChangeArrowheads="1"/>
        </xdr:cNvSpPr>
      </xdr:nvSpPr>
      <xdr:spPr>
        <a:xfrm>
          <a:off x="7324725" y="26031825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114</xdr:row>
      <xdr:rowOff>0</xdr:rowOff>
    </xdr:from>
    <xdr:ext cx="866775" cy="409575"/>
    <xdr:sp>
      <xdr:nvSpPr>
        <xdr:cNvPr id="38" name="Text Box 25"/>
        <xdr:cNvSpPr txBox="1">
          <a:spLocks noChangeArrowheads="1"/>
        </xdr:cNvSpPr>
      </xdr:nvSpPr>
      <xdr:spPr>
        <a:xfrm>
          <a:off x="7324725" y="26031825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115</xdr:row>
      <xdr:rowOff>0</xdr:rowOff>
    </xdr:from>
    <xdr:ext cx="971550" cy="371475"/>
    <xdr:sp fLocksText="0">
      <xdr:nvSpPr>
        <xdr:cNvPr id="39" name="Text Box 25"/>
        <xdr:cNvSpPr txBox="1">
          <a:spLocks noChangeArrowheads="1"/>
        </xdr:cNvSpPr>
      </xdr:nvSpPr>
      <xdr:spPr>
        <a:xfrm>
          <a:off x="7277100" y="262509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118</xdr:row>
      <xdr:rowOff>0</xdr:rowOff>
    </xdr:from>
    <xdr:ext cx="866775" cy="409575"/>
    <xdr:sp>
      <xdr:nvSpPr>
        <xdr:cNvPr id="40" name="Text Box 25"/>
        <xdr:cNvSpPr txBox="1">
          <a:spLocks noChangeArrowheads="1"/>
        </xdr:cNvSpPr>
      </xdr:nvSpPr>
      <xdr:spPr>
        <a:xfrm>
          <a:off x="7324725" y="26946225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118</xdr:row>
      <xdr:rowOff>0</xdr:rowOff>
    </xdr:from>
    <xdr:ext cx="971550" cy="390525"/>
    <xdr:sp fLocksText="0">
      <xdr:nvSpPr>
        <xdr:cNvPr id="41" name="Text Box 25"/>
        <xdr:cNvSpPr txBox="1">
          <a:spLocks noChangeArrowheads="1"/>
        </xdr:cNvSpPr>
      </xdr:nvSpPr>
      <xdr:spPr>
        <a:xfrm>
          <a:off x="7277100" y="26946225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117</xdr:row>
      <xdr:rowOff>0</xdr:rowOff>
    </xdr:from>
    <xdr:ext cx="971550" cy="371475"/>
    <xdr:sp fLocksText="0">
      <xdr:nvSpPr>
        <xdr:cNvPr id="42" name="Text Box 25"/>
        <xdr:cNvSpPr txBox="1">
          <a:spLocks noChangeArrowheads="1"/>
        </xdr:cNvSpPr>
      </xdr:nvSpPr>
      <xdr:spPr>
        <a:xfrm>
          <a:off x="7277100" y="267081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118</xdr:row>
      <xdr:rowOff>66675</xdr:rowOff>
    </xdr:from>
    <xdr:ext cx="962025" cy="390525"/>
    <xdr:sp fLocksText="0">
      <xdr:nvSpPr>
        <xdr:cNvPr id="43" name="Text Box 25"/>
        <xdr:cNvSpPr txBox="1">
          <a:spLocks noChangeArrowheads="1"/>
        </xdr:cNvSpPr>
      </xdr:nvSpPr>
      <xdr:spPr>
        <a:xfrm>
          <a:off x="7400925" y="27012900"/>
          <a:ext cx="962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121</xdr:row>
      <xdr:rowOff>0</xdr:rowOff>
    </xdr:from>
    <xdr:ext cx="866775" cy="409575"/>
    <xdr:sp>
      <xdr:nvSpPr>
        <xdr:cNvPr id="44" name="Text Box 25"/>
        <xdr:cNvSpPr txBox="1">
          <a:spLocks noChangeArrowheads="1"/>
        </xdr:cNvSpPr>
      </xdr:nvSpPr>
      <xdr:spPr>
        <a:xfrm>
          <a:off x="7324725" y="2764155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122</xdr:row>
      <xdr:rowOff>0</xdr:rowOff>
    </xdr:from>
    <xdr:ext cx="971550" cy="390525"/>
    <xdr:sp fLocksText="0">
      <xdr:nvSpPr>
        <xdr:cNvPr id="45" name="Text Box 25"/>
        <xdr:cNvSpPr txBox="1">
          <a:spLocks noChangeArrowheads="1"/>
        </xdr:cNvSpPr>
      </xdr:nvSpPr>
      <xdr:spPr>
        <a:xfrm>
          <a:off x="7277100" y="27860625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122</xdr:row>
      <xdr:rowOff>0</xdr:rowOff>
    </xdr:from>
    <xdr:ext cx="971550" cy="390525"/>
    <xdr:sp fLocksText="0">
      <xdr:nvSpPr>
        <xdr:cNvPr id="46" name="Text Box 25"/>
        <xdr:cNvSpPr txBox="1">
          <a:spLocks noChangeArrowheads="1"/>
        </xdr:cNvSpPr>
      </xdr:nvSpPr>
      <xdr:spPr>
        <a:xfrm>
          <a:off x="7277100" y="27860625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122</xdr:row>
      <xdr:rowOff>0</xdr:rowOff>
    </xdr:from>
    <xdr:ext cx="971550" cy="390525"/>
    <xdr:sp fLocksText="0">
      <xdr:nvSpPr>
        <xdr:cNvPr id="47" name="Text Box 25"/>
        <xdr:cNvSpPr txBox="1">
          <a:spLocks noChangeArrowheads="1"/>
        </xdr:cNvSpPr>
      </xdr:nvSpPr>
      <xdr:spPr>
        <a:xfrm>
          <a:off x="7277100" y="27860625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123</xdr:row>
      <xdr:rowOff>0</xdr:rowOff>
    </xdr:from>
    <xdr:ext cx="866775" cy="400050"/>
    <xdr:sp>
      <xdr:nvSpPr>
        <xdr:cNvPr id="48" name="Text Box 25"/>
        <xdr:cNvSpPr txBox="1">
          <a:spLocks noChangeArrowheads="1"/>
        </xdr:cNvSpPr>
      </xdr:nvSpPr>
      <xdr:spPr>
        <a:xfrm>
          <a:off x="7324725" y="28098750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81000"/>
    <xdr:sp fLocksText="0">
      <xdr:nvSpPr>
        <xdr:cNvPr id="49" name="Text Box 25"/>
        <xdr:cNvSpPr txBox="1">
          <a:spLocks noChangeArrowheads="1"/>
        </xdr:cNvSpPr>
      </xdr:nvSpPr>
      <xdr:spPr>
        <a:xfrm>
          <a:off x="7277100" y="28622625"/>
          <a:ext cx="971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122</xdr:row>
      <xdr:rowOff>0</xdr:rowOff>
    </xdr:from>
    <xdr:ext cx="971550" cy="390525"/>
    <xdr:sp fLocksText="0">
      <xdr:nvSpPr>
        <xdr:cNvPr id="50" name="Text Box 25"/>
        <xdr:cNvSpPr txBox="1">
          <a:spLocks noChangeArrowheads="1"/>
        </xdr:cNvSpPr>
      </xdr:nvSpPr>
      <xdr:spPr>
        <a:xfrm>
          <a:off x="7277100" y="27860625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90525"/>
    <xdr:sp fLocksText="0">
      <xdr:nvSpPr>
        <xdr:cNvPr id="51" name="Text Box 25"/>
        <xdr:cNvSpPr txBox="1">
          <a:spLocks noChangeArrowheads="1"/>
        </xdr:cNvSpPr>
      </xdr:nvSpPr>
      <xdr:spPr>
        <a:xfrm>
          <a:off x="7277100" y="28622625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90525"/>
    <xdr:sp fLocksText="0">
      <xdr:nvSpPr>
        <xdr:cNvPr id="52" name="Text Box 25"/>
        <xdr:cNvSpPr txBox="1">
          <a:spLocks noChangeArrowheads="1"/>
        </xdr:cNvSpPr>
      </xdr:nvSpPr>
      <xdr:spPr>
        <a:xfrm>
          <a:off x="7277100" y="28622625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28575</xdr:colOff>
      <xdr:row>127</xdr:row>
      <xdr:rowOff>66675</xdr:rowOff>
    </xdr:from>
    <xdr:ext cx="971550" cy="381000"/>
    <xdr:sp fLocksText="0">
      <xdr:nvSpPr>
        <xdr:cNvPr id="53" name="Text Box 25"/>
        <xdr:cNvSpPr txBox="1">
          <a:spLocks noChangeArrowheads="1"/>
        </xdr:cNvSpPr>
      </xdr:nvSpPr>
      <xdr:spPr>
        <a:xfrm>
          <a:off x="8143875" y="29213175"/>
          <a:ext cx="971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90525"/>
    <xdr:sp fLocksText="0">
      <xdr:nvSpPr>
        <xdr:cNvPr id="54" name="Text Box 25"/>
        <xdr:cNvSpPr txBox="1">
          <a:spLocks noChangeArrowheads="1"/>
        </xdr:cNvSpPr>
      </xdr:nvSpPr>
      <xdr:spPr>
        <a:xfrm>
          <a:off x="7277100" y="28622625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90525"/>
    <xdr:sp fLocksText="0">
      <xdr:nvSpPr>
        <xdr:cNvPr id="55" name="Text Box 25"/>
        <xdr:cNvSpPr txBox="1">
          <a:spLocks noChangeArrowheads="1"/>
        </xdr:cNvSpPr>
      </xdr:nvSpPr>
      <xdr:spPr>
        <a:xfrm>
          <a:off x="7277100" y="28622625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126</xdr:row>
      <xdr:rowOff>0</xdr:rowOff>
    </xdr:from>
    <xdr:ext cx="866775" cy="400050"/>
    <xdr:sp>
      <xdr:nvSpPr>
        <xdr:cNvPr id="56" name="Text Box 25"/>
        <xdr:cNvSpPr txBox="1">
          <a:spLocks noChangeArrowheads="1"/>
        </xdr:cNvSpPr>
      </xdr:nvSpPr>
      <xdr:spPr>
        <a:xfrm>
          <a:off x="7324725" y="28860750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128</xdr:row>
      <xdr:rowOff>0</xdr:rowOff>
    </xdr:from>
    <xdr:ext cx="971550" cy="390525"/>
    <xdr:sp fLocksText="0">
      <xdr:nvSpPr>
        <xdr:cNvPr id="57" name="Text Box 25"/>
        <xdr:cNvSpPr txBox="1">
          <a:spLocks noChangeArrowheads="1"/>
        </xdr:cNvSpPr>
      </xdr:nvSpPr>
      <xdr:spPr>
        <a:xfrm>
          <a:off x="7277100" y="29384625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90525"/>
    <xdr:sp fLocksText="0">
      <xdr:nvSpPr>
        <xdr:cNvPr id="58" name="Text Box 25"/>
        <xdr:cNvSpPr txBox="1">
          <a:spLocks noChangeArrowheads="1"/>
        </xdr:cNvSpPr>
      </xdr:nvSpPr>
      <xdr:spPr>
        <a:xfrm>
          <a:off x="7277100" y="28622625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127</xdr:row>
      <xdr:rowOff>0</xdr:rowOff>
    </xdr:from>
    <xdr:ext cx="971550" cy="390525"/>
    <xdr:sp fLocksText="0">
      <xdr:nvSpPr>
        <xdr:cNvPr id="59" name="Text Box 25"/>
        <xdr:cNvSpPr txBox="1">
          <a:spLocks noChangeArrowheads="1"/>
        </xdr:cNvSpPr>
      </xdr:nvSpPr>
      <xdr:spPr>
        <a:xfrm>
          <a:off x="7277100" y="29146500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28575</xdr:colOff>
      <xdr:row>128</xdr:row>
      <xdr:rowOff>66675</xdr:rowOff>
    </xdr:from>
    <xdr:ext cx="971550" cy="381000"/>
    <xdr:sp fLocksText="0">
      <xdr:nvSpPr>
        <xdr:cNvPr id="60" name="Text Box 25"/>
        <xdr:cNvSpPr txBox="1">
          <a:spLocks noChangeArrowheads="1"/>
        </xdr:cNvSpPr>
      </xdr:nvSpPr>
      <xdr:spPr>
        <a:xfrm>
          <a:off x="8143875" y="29451300"/>
          <a:ext cx="971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129</xdr:row>
      <xdr:rowOff>0</xdr:rowOff>
    </xdr:from>
    <xdr:ext cx="971550" cy="390525"/>
    <xdr:sp fLocksText="0">
      <xdr:nvSpPr>
        <xdr:cNvPr id="61" name="Text Box 25"/>
        <xdr:cNvSpPr txBox="1">
          <a:spLocks noChangeArrowheads="1"/>
        </xdr:cNvSpPr>
      </xdr:nvSpPr>
      <xdr:spPr>
        <a:xfrm>
          <a:off x="7277100" y="29622750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128</xdr:row>
      <xdr:rowOff>0</xdr:rowOff>
    </xdr:from>
    <xdr:ext cx="971550" cy="390525"/>
    <xdr:sp fLocksText="0">
      <xdr:nvSpPr>
        <xdr:cNvPr id="62" name="Text Box 25"/>
        <xdr:cNvSpPr txBox="1">
          <a:spLocks noChangeArrowheads="1"/>
        </xdr:cNvSpPr>
      </xdr:nvSpPr>
      <xdr:spPr>
        <a:xfrm>
          <a:off x="7277100" y="29384625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114</xdr:row>
      <xdr:rowOff>0</xdr:rowOff>
    </xdr:from>
    <xdr:ext cx="971550" cy="409575"/>
    <xdr:sp fLocksText="0">
      <xdr:nvSpPr>
        <xdr:cNvPr id="63" name="Text Box 25"/>
        <xdr:cNvSpPr txBox="1">
          <a:spLocks noChangeArrowheads="1"/>
        </xdr:cNvSpPr>
      </xdr:nvSpPr>
      <xdr:spPr>
        <a:xfrm>
          <a:off x="7305675" y="26031825"/>
          <a:ext cx="971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114</xdr:row>
      <xdr:rowOff>0</xdr:rowOff>
    </xdr:from>
    <xdr:ext cx="866775" cy="381000"/>
    <xdr:sp fLocksText="0">
      <xdr:nvSpPr>
        <xdr:cNvPr id="64" name="Text Box 25"/>
        <xdr:cNvSpPr txBox="1">
          <a:spLocks noChangeArrowheads="1"/>
        </xdr:cNvSpPr>
      </xdr:nvSpPr>
      <xdr:spPr>
        <a:xfrm>
          <a:off x="7324725" y="26031825"/>
          <a:ext cx="866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118</xdr:row>
      <xdr:rowOff>0</xdr:rowOff>
    </xdr:from>
    <xdr:ext cx="866775" cy="409575"/>
    <xdr:sp>
      <xdr:nvSpPr>
        <xdr:cNvPr id="65" name="Text Box 25"/>
        <xdr:cNvSpPr txBox="1">
          <a:spLocks noChangeArrowheads="1"/>
        </xdr:cNvSpPr>
      </xdr:nvSpPr>
      <xdr:spPr>
        <a:xfrm>
          <a:off x="7324725" y="26946225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66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120</xdr:row>
      <xdr:rowOff>66675</xdr:rowOff>
    </xdr:from>
    <xdr:ext cx="962025" cy="390525"/>
    <xdr:sp fLocksText="0">
      <xdr:nvSpPr>
        <xdr:cNvPr id="67" name="Text Box 25"/>
        <xdr:cNvSpPr txBox="1">
          <a:spLocks noChangeArrowheads="1"/>
        </xdr:cNvSpPr>
      </xdr:nvSpPr>
      <xdr:spPr>
        <a:xfrm>
          <a:off x="7400925" y="27470100"/>
          <a:ext cx="962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68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120</xdr:row>
      <xdr:rowOff>0</xdr:rowOff>
    </xdr:from>
    <xdr:ext cx="962025" cy="371475"/>
    <xdr:sp fLocksText="0">
      <xdr:nvSpPr>
        <xdr:cNvPr id="69" name="Text Box 25"/>
        <xdr:cNvSpPr txBox="1">
          <a:spLocks noChangeArrowheads="1"/>
        </xdr:cNvSpPr>
      </xdr:nvSpPr>
      <xdr:spPr>
        <a:xfrm>
          <a:off x="7400925" y="27403425"/>
          <a:ext cx="962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70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120</xdr:row>
      <xdr:rowOff>0</xdr:rowOff>
    </xdr:from>
    <xdr:ext cx="962025" cy="371475"/>
    <xdr:sp fLocksText="0">
      <xdr:nvSpPr>
        <xdr:cNvPr id="71" name="Text Box 25"/>
        <xdr:cNvSpPr txBox="1">
          <a:spLocks noChangeArrowheads="1"/>
        </xdr:cNvSpPr>
      </xdr:nvSpPr>
      <xdr:spPr>
        <a:xfrm>
          <a:off x="7400925" y="27403425"/>
          <a:ext cx="962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120</xdr:row>
      <xdr:rowOff>0</xdr:rowOff>
    </xdr:from>
    <xdr:ext cx="866775" cy="390525"/>
    <xdr:sp>
      <xdr:nvSpPr>
        <xdr:cNvPr id="72" name="Text Box 25"/>
        <xdr:cNvSpPr txBox="1">
          <a:spLocks noChangeArrowheads="1"/>
        </xdr:cNvSpPr>
      </xdr:nvSpPr>
      <xdr:spPr>
        <a:xfrm>
          <a:off x="7324725" y="27403425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73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120</xdr:row>
      <xdr:rowOff>0</xdr:rowOff>
    </xdr:from>
    <xdr:ext cx="962025" cy="371475"/>
    <xdr:sp fLocksText="0">
      <xdr:nvSpPr>
        <xdr:cNvPr id="74" name="Text Box 25"/>
        <xdr:cNvSpPr txBox="1">
          <a:spLocks noChangeArrowheads="1"/>
        </xdr:cNvSpPr>
      </xdr:nvSpPr>
      <xdr:spPr>
        <a:xfrm>
          <a:off x="7400925" y="27403425"/>
          <a:ext cx="962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118</xdr:row>
      <xdr:rowOff>0</xdr:rowOff>
    </xdr:from>
    <xdr:ext cx="866775" cy="409575"/>
    <xdr:sp>
      <xdr:nvSpPr>
        <xdr:cNvPr id="75" name="Text Box 25"/>
        <xdr:cNvSpPr txBox="1">
          <a:spLocks noChangeArrowheads="1"/>
        </xdr:cNvSpPr>
      </xdr:nvSpPr>
      <xdr:spPr>
        <a:xfrm>
          <a:off x="7324725" y="26946225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119</xdr:row>
      <xdr:rowOff>0</xdr:rowOff>
    </xdr:from>
    <xdr:ext cx="971550" cy="390525"/>
    <xdr:sp fLocksText="0">
      <xdr:nvSpPr>
        <xdr:cNvPr id="76" name="Text Box 25"/>
        <xdr:cNvSpPr txBox="1">
          <a:spLocks noChangeArrowheads="1"/>
        </xdr:cNvSpPr>
      </xdr:nvSpPr>
      <xdr:spPr>
        <a:xfrm>
          <a:off x="7277100" y="27165300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119</xdr:row>
      <xdr:rowOff>0</xdr:rowOff>
    </xdr:from>
    <xdr:ext cx="962025" cy="390525"/>
    <xdr:sp fLocksText="0">
      <xdr:nvSpPr>
        <xdr:cNvPr id="77" name="Text Box 25"/>
        <xdr:cNvSpPr txBox="1">
          <a:spLocks noChangeArrowheads="1"/>
        </xdr:cNvSpPr>
      </xdr:nvSpPr>
      <xdr:spPr>
        <a:xfrm>
          <a:off x="7400925" y="27165300"/>
          <a:ext cx="962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119</xdr:row>
      <xdr:rowOff>0</xdr:rowOff>
    </xdr:from>
    <xdr:ext cx="866775" cy="409575"/>
    <xdr:sp>
      <xdr:nvSpPr>
        <xdr:cNvPr id="78" name="Text Box 25"/>
        <xdr:cNvSpPr txBox="1">
          <a:spLocks noChangeArrowheads="1"/>
        </xdr:cNvSpPr>
      </xdr:nvSpPr>
      <xdr:spPr>
        <a:xfrm>
          <a:off x="7324725" y="271653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119</xdr:row>
      <xdr:rowOff>0</xdr:rowOff>
    </xdr:from>
    <xdr:ext cx="971550" cy="390525"/>
    <xdr:sp fLocksText="0">
      <xdr:nvSpPr>
        <xdr:cNvPr id="79" name="Text Box 25"/>
        <xdr:cNvSpPr txBox="1">
          <a:spLocks noChangeArrowheads="1"/>
        </xdr:cNvSpPr>
      </xdr:nvSpPr>
      <xdr:spPr>
        <a:xfrm>
          <a:off x="7277100" y="27165300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119</xdr:row>
      <xdr:rowOff>0</xdr:rowOff>
    </xdr:from>
    <xdr:ext cx="962025" cy="390525"/>
    <xdr:sp fLocksText="0">
      <xdr:nvSpPr>
        <xdr:cNvPr id="80" name="Text Box 25"/>
        <xdr:cNvSpPr txBox="1">
          <a:spLocks noChangeArrowheads="1"/>
        </xdr:cNvSpPr>
      </xdr:nvSpPr>
      <xdr:spPr>
        <a:xfrm>
          <a:off x="7400925" y="27165300"/>
          <a:ext cx="962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119</xdr:row>
      <xdr:rowOff>0</xdr:rowOff>
    </xdr:from>
    <xdr:ext cx="866775" cy="409575"/>
    <xdr:sp>
      <xdr:nvSpPr>
        <xdr:cNvPr id="81" name="Text Box 25"/>
        <xdr:cNvSpPr txBox="1">
          <a:spLocks noChangeArrowheads="1"/>
        </xdr:cNvSpPr>
      </xdr:nvSpPr>
      <xdr:spPr>
        <a:xfrm>
          <a:off x="7324725" y="271653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119</xdr:row>
      <xdr:rowOff>0</xdr:rowOff>
    </xdr:from>
    <xdr:ext cx="866775" cy="409575"/>
    <xdr:sp>
      <xdr:nvSpPr>
        <xdr:cNvPr id="82" name="Text Box 25"/>
        <xdr:cNvSpPr txBox="1">
          <a:spLocks noChangeArrowheads="1"/>
        </xdr:cNvSpPr>
      </xdr:nvSpPr>
      <xdr:spPr>
        <a:xfrm>
          <a:off x="7324725" y="271653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119</xdr:row>
      <xdr:rowOff>0</xdr:rowOff>
    </xdr:from>
    <xdr:ext cx="971550" cy="390525"/>
    <xdr:sp fLocksText="0">
      <xdr:nvSpPr>
        <xdr:cNvPr id="83" name="Text Box 25"/>
        <xdr:cNvSpPr txBox="1">
          <a:spLocks noChangeArrowheads="1"/>
        </xdr:cNvSpPr>
      </xdr:nvSpPr>
      <xdr:spPr>
        <a:xfrm>
          <a:off x="7277100" y="27165300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119</xdr:row>
      <xdr:rowOff>0</xdr:rowOff>
    </xdr:from>
    <xdr:ext cx="962025" cy="390525"/>
    <xdr:sp fLocksText="0">
      <xdr:nvSpPr>
        <xdr:cNvPr id="84" name="Text Box 25"/>
        <xdr:cNvSpPr txBox="1">
          <a:spLocks noChangeArrowheads="1"/>
        </xdr:cNvSpPr>
      </xdr:nvSpPr>
      <xdr:spPr>
        <a:xfrm>
          <a:off x="7400925" y="27165300"/>
          <a:ext cx="962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119</xdr:row>
      <xdr:rowOff>0</xdr:rowOff>
    </xdr:from>
    <xdr:ext cx="866775" cy="409575"/>
    <xdr:sp>
      <xdr:nvSpPr>
        <xdr:cNvPr id="85" name="Text Box 25"/>
        <xdr:cNvSpPr txBox="1">
          <a:spLocks noChangeArrowheads="1"/>
        </xdr:cNvSpPr>
      </xdr:nvSpPr>
      <xdr:spPr>
        <a:xfrm>
          <a:off x="7324725" y="271653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119</xdr:row>
      <xdr:rowOff>0</xdr:rowOff>
    </xdr:from>
    <xdr:ext cx="971550" cy="390525"/>
    <xdr:sp fLocksText="0">
      <xdr:nvSpPr>
        <xdr:cNvPr id="86" name="Text Box 25"/>
        <xdr:cNvSpPr txBox="1">
          <a:spLocks noChangeArrowheads="1"/>
        </xdr:cNvSpPr>
      </xdr:nvSpPr>
      <xdr:spPr>
        <a:xfrm>
          <a:off x="7277100" y="27165300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119</xdr:row>
      <xdr:rowOff>0</xdr:rowOff>
    </xdr:from>
    <xdr:ext cx="962025" cy="390525"/>
    <xdr:sp fLocksText="0">
      <xdr:nvSpPr>
        <xdr:cNvPr id="87" name="Text Box 25"/>
        <xdr:cNvSpPr txBox="1">
          <a:spLocks noChangeArrowheads="1"/>
        </xdr:cNvSpPr>
      </xdr:nvSpPr>
      <xdr:spPr>
        <a:xfrm>
          <a:off x="7400925" y="27165300"/>
          <a:ext cx="962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119</xdr:row>
      <xdr:rowOff>0</xdr:rowOff>
    </xdr:from>
    <xdr:ext cx="866775" cy="409575"/>
    <xdr:sp>
      <xdr:nvSpPr>
        <xdr:cNvPr id="88" name="Text Box 25"/>
        <xdr:cNvSpPr txBox="1">
          <a:spLocks noChangeArrowheads="1"/>
        </xdr:cNvSpPr>
      </xdr:nvSpPr>
      <xdr:spPr>
        <a:xfrm>
          <a:off x="7324725" y="271653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119</xdr:row>
      <xdr:rowOff>0</xdr:rowOff>
    </xdr:from>
    <xdr:ext cx="971550" cy="390525"/>
    <xdr:sp fLocksText="0">
      <xdr:nvSpPr>
        <xdr:cNvPr id="89" name="Text Box 25"/>
        <xdr:cNvSpPr txBox="1">
          <a:spLocks noChangeArrowheads="1"/>
        </xdr:cNvSpPr>
      </xdr:nvSpPr>
      <xdr:spPr>
        <a:xfrm>
          <a:off x="7277100" y="27165300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119</xdr:row>
      <xdr:rowOff>0</xdr:rowOff>
    </xdr:from>
    <xdr:ext cx="962025" cy="390525"/>
    <xdr:sp fLocksText="0">
      <xdr:nvSpPr>
        <xdr:cNvPr id="90" name="Text Box 25"/>
        <xdr:cNvSpPr txBox="1">
          <a:spLocks noChangeArrowheads="1"/>
        </xdr:cNvSpPr>
      </xdr:nvSpPr>
      <xdr:spPr>
        <a:xfrm>
          <a:off x="7400925" y="27165300"/>
          <a:ext cx="962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119</xdr:row>
      <xdr:rowOff>0</xdr:rowOff>
    </xdr:from>
    <xdr:ext cx="866775" cy="409575"/>
    <xdr:sp>
      <xdr:nvSpPr>
        <xdr:cNvPr id="91" name="Text Box 25"/>
        <xdr:cNvSpPr txBox="1">
          <a:spLocks noChangeArrowheads="1"/>
        </xdr:cNvSpPr>
      </xdr:nvSpPr>
      <xdr:spPr>
        <a:xfrm>
          <a:off x="7324725" y="271653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119</xdr:row>
      <xdr:rowOff>0</xdr:rowOff>
    </xdr:from>
    <xdr:ext cx="866775" cy="409575"/>
    <xdr:sp>
      <xdr:nvSpPr>
        <xdr:cNvPr id="92" name="Text Box 25"/>
        <xdr:cNvSpPr txBox="1">
          <a:spLocks noChangeArrowheads="1"/>
        </xdr:cNvSpPr>
      </xdr:nvSpPr>
      <xdr:spPr>
        <a:xfrm>
          <a:off x="7324725" y="271653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119</xdr:row>
      <xdr:rowOff>0</xdr:rowOff>
    </xdr:from>
    <xdr:ext cx="971550" cy="390525"/>
    <xdr:sp fLocksText="0">
      <xdr:nvSpPr>
        <xdr:cNvPr id="93" name="Text Box 25"/>
        <xdr:cNvSpPr txBox="1">
          <a:spLocks noChangeArrowheads="1"/>
        </xdr:cNvSpPr>
      </xdr:nvSpPr>
      <xdr:spPr>
        <a:xfrm>
          <a:off x="7277100" y="27165300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119</xdr:row>
      <xdr:rowOff>66675</xdr:rowOff>
    </xdr:from>
    <xdr:ext cx="962025" cy="390525"/>
    <xdr:sp fLocksText="0">
      <xdr:nvSpPr>
        <xdr:cNvPr id="94" name="Text Box 25"/>
        <xdr:cNvSpPr txBox="1">
          <a:spLocks noChangeArrowheads="1"/>
        </xdr:cNvSpPr>
      </xdr:nvSpPr>
      <xdr:spPr>
        <a:xfrm>
          <a:off x="7400925" y="27231975"/>
          <a:ext cx="962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119</xdr:row>
      <xdr:rowOff>0</xdr:rowOff>
    </xdr:from>
    <xdr:ext cx="866775" cy="409575"/>
    <xdr:sp>
      <xdr:nvSpPr>
        <xdr:cNvPr id="95" name="Text Box 25"/>
        <xdr:cNvSpPr txBox="1">
          <a:spLocks noChangeArrowheads="1"/>
        </xdr:cNvSpPr>
      </xdr:nvSpPr>
      <xdr:spPr>
        <a:xfrm>
          <a:off x="7324725" y="271653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117</xdr:row>
      <xdr:rowOff>0</xdr:rowOff>
    </xdr:from>
    <xdr:ext cx="866775" cy="400050"/>
    <xdr:sp>
      <xdr:nvSpPr>
        <xdr:cNvPr id="96" name="Text Box 25"/>
        <xdr:cNvSpPr txBox="1">
          <a:spLocks noChangeArrowheads="1"/>
        </xdr:cNvSpPr>
      </xdr:nvSpPr>
      <xdr:spPr>
        <a:xfrm>
          <a:off x="7324725" y="26708100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117</xdr:row>
      <xdr:rowOff>0</xdr:rowOff>
    </xdr:from>
    <xdr:ext cx="971550" cy="371475"/>
    <xdr:sp fLocksText="0">
      <xdr:nvSpPr>
        <xdr:cNvPr id="97" name="Text Box 25"/>
        <xdr:cNvSpPr txBox="1">
          <a:spLocks noChangeArrowheads="1"/>
        </xdr:cNvSpPr>
      </xdr:nvSpPr>
      <xdr:spPr>
        <a:xfrm>
          <a:off x="7277100" y="267081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117</xdr:row>
      <xdr:rowOff>0</xdr:rowOff>
    </xdr:from>
    <xdr:ext cx="971550" cy="371475"/>
    <xdr:sp fLocksText="0">
      <xdr:nvSpPr>
        <xdr:cNvPr id="98" name="Text Box 25"/>
        <xdr:cNvSpPr txBox="1">
          <a:spLocks noChangeArrowheads="1"/>
        </xdr:cNvSpPr>
      </xdr:nvSpPr>
      <xdr:spPr>
        <a:xfrm>
          <a:off x="7277100" y="267081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117</xdr:row>
      <xdr:rowOff>0</xdr:rowOff>
    </xdr:from>
    <xdr:ext cx="971550" cy="371475"/>
    <xdr:sp fLocksText="0">
      <xdr:nvSpPr>
        <xdr:cNvPr id="99" name="Text Box 25"/>
        <xdr:cNvSpPr txBox="1">
          <a:spLocks noChangeArrowheads="1"/>
        </xdr:cNvSpPr>
      </xdr:nvSpPr>
      <xdr:spPr>
        <a:xfrm>
          <a:off x="7277100" y="267081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117</xdr:row>
      <xdr:rowOff>0</xdr:rowOff>
    </xdr:from>
    <xdr:ext cx="971550" cy="371475"/>
    <xdr:sp fLocksText="0">
      <xdr:nvSpPr>
        <xdr:cNvPr id="100" name="Text Box 25"/>
        <xdr:cNvSpPr txBox="1">
          <a:spLocks noChangeArrowheads="1"/>
        </xdr:cNvSpPr>
      </xdr:nvSpPr>
      <xdr:spPr>
        <a:xfrm>
          <a:off x="7277100" y="267081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117</xdr:row>
      <xdr:rowOff>0</xdr:rowOff>
    </xdr:from>
    <xdr:ext cx="866775" cy="400050"/>
    <xdr:sp>
      <xdr:nvSpPr>
        <xdr:cNvPr id="101" name="Text Box 25"/>
        <xdr:cNvSpPr txBox="1">
          <a:spLocks noChangeArrowheads="1"/>
        </xdr:cNvSpPr>
      </xdr:nvSpPr>
      <xdr:spPr>
        <a:xfrm>
          <a:off x="7324725" y="26708100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117</xdr:row>
      <xdr:rowOff>0</xdr:rowOff>
    </xdr:from>
    <xdr:ext cx="971550" cy="371475"/>
    <xdr:sp fLocksText="0">
      <xdr:nvSpPr>
        <xdr:cNvPr id="102" name="Text Box 25"/>
        <xdr:cNvSpPr txBox="1">
          <a:spLocks noChangeArrowheads="1"/>
        </xdr:cNvSpPr>
      </xdr:nvSpPr>
      <xdr:spPr>
        <a:xfrm>
          <a:off x="7277100" y="267081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117</xdr:row>
      <xdr:rowOff>0</xdr:rowOff>
    </xdr:from>
    <xdr:ext cx="971550" cy="371475"/>
    <xdr:sp fLocksText="0">
      <xdr:nvSpPr>
        <xdr:cNvPr id="103" name="Text Box 25"/>
        <xdr:cNvSpPr txBox="1">
          <a:spLocks noChangeArrowheads="1"/>
        </xdr:cNvSpPr>
      </xdr:nvSpPr>
      <xdr:spPr>
        <a:xfrm>
          <a:off x="7277100" y="267081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119</xdr:row>
      <xdr:rowOff>0</xdr:rowOff>
    </xdr:from>
    <xdr:ext cx="866775" cy="409575"/>
    <xdr:sp>
      <xdr:nvSpPr>
        <xdr:cNvPr id="104" name="Text Box 25"/>
        <xdr:cNvSpPr txBox="1">
          <a:spLocks noChangeArrowheads="1"/>
        </xdr:cNvSpPr>
      </xdr:nvSpPr>
      <xdr:spPr>
        <a:xfrm>
          <a:off x="7324725" y="271653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119</xdr:row>
      <xdr:rowOff>0</xdr:rowOff>
    </xdr:from>
    <xdr:ext cx="971550" cy="390525"/>
    <xdr:sp fLocksText="0">
      <xdr:nvSpPr>
        <xdr:cNvPr id="105" name="Text Box 25"/>
        <xdr:cNvSpPr txBox="1">
          <a:spLocks noChangeArrowheads="1"/>
        </xdr:cNvSpPr>
      </xdr:nvSpPr>
      <xdr:spPr>
        <a:xfrm>
          <a:off x="7277100" y="27165300"/>
          <a:ext cx="971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119</xdr:row>
      <xdr:rowOff>66675</xdr:rowOff>
    </xdr:from>
    <xdr:ext cx="962025" cy="390525"/>
    <xdr:sp fLocksText="0">
      <xdr:nvSpPr>
        <xdr:cNvPr id="106" name="Text Box 25"/>
        <xdr:cNvSpPr txBox="1">
          <a:spLocks noChangeArrowheads="1"/>
        </xdr:cNvSpPr>
      </xdr:nvSpPr>
      <xdr:spPr>
        <a:xfrm>
          <a:off x="7400925" y="27231975"/>
          <a:ext cx="962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119</xdr:row>
      <xdr:rowOff>0</xdr:rowOff>
    </xdr:from>
    <xdr:ext cx="866775" cy="409575"/>
    <xdr:sp>
      <xdr:nvSpPr>
        <xdr:cNvPr id="107" name="Text Box 25"/>
        <xdr:cNvSpPr txBox="1">
          <a:spLocks noChangeArrowheads="1"/>
        </xdr:cNvSpPr>
      </xdr:nvSpPr>
      <xdr:spPr>
        <a:xfrm>
          <a:off x="7324725" y="271653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119</xdr:row>
      <xdr:rowOff>0</xdr:rowOff>
    </xdr:from>
    <xdr:ext cx="866775" cy="409575"/>
    <xdr:sp>
      <xdr:nvSpPr>
        <xdr:cNvPr id="108" name="Text Box 25"/>
        <xdr:cNvSpPr txBox="1">
          <a:spLocks noChangeArrowheads="1"/>
        </xdr:cNvSpPr>
      </xdr:nvSpPr>
      <xdr:spPr>
        <a:xfrm>
          <a:off x="7324725" y="271653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109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120</xdr:row>
      <xdr:rowOff>0</xdr:rowOff>
    </xdr:from>
    <xdr:ext cx="962025" cy="371475"/>
    <xdr:sp fLocksText="0">
      <xdr:nvSpPr>
        <xdr:cNvPr id="110" name="Text Box 25"/>
        <xdr:cNvSpPr txBox="1">
          <a:spLocks noChangeArrowheads="1"/>
        </xdr:cNvSpPr>
      </xdr:nvSpPr>
      <xdr:spPr>
        <a:xfrm>
          <a:off x="7400925" y="27403425"/>
          <a:ext cx="962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120</xdr:row>
      <xdr:rowOff>0</xdr:rowOff>
    </xdr:from>
    <xdr:ext cx="866775" cy="390525"/>
    <xdr:sp>
      <xdr:nvSpPr>
        <xdr:cNvPr id="111" name="Text Box 25"/>
        <xdr:cNvSpPr txBox="1">
          <a:spLocks noChangeArrowheads="1"/>
        </xdr:cNvSpPr>
      </xdr:nvSpPr>
      <xdr:spPr>
        <a:xfrm>
          <a:off x="7324725" y="27403425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112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120</xdr:row>
      <xdr:rowOff>0</xdr:rowOff>
    </xdr:from>
    <xdr:ext cx="962025" cy="371475"/>
    <xdr:sp fLocksText="0">
      <xdr:nvSpPr>
        <xdr:cNvPr id="113" name="Text Box 25"/>
        <xdr:cNvSpPr txBox="1">
          <a:spLocks noChangeArrowheads="1"/>
        </xdr:cNvSpPr>
      </xdr:nvSpPr>
      <xdr:spPr>
        <a:xfrm>
          <a:off x="7400925" y="27403425"/>
          <a:ext cx="962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120</xdr:row>
      <xdr:rowOff>0</xdr:rowOff>
    </xdr:from>
    <xdr:ext cx="866775" cy="390525"/>
    <xdr:sp>
      <xdr:nvSpPr>
        <xdr:cNvPr id="114" name="Text Box 25"/>
        <xdr:cNvSpPr txBox="1">
          <a:spLocks noChangeArrowheads="1"/>
        </xdr:cNvSpPr>
      </xdr:nvSpPr>
      <xdr:spPr>
        <a:xfrm>
          <a:off x="7324725" y="27403425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120</xdr:row>
      <xdr:rowOff>0</xdr:rowOff>
    </xdr:from>
    <xdr:ext cx="866775" cy="390525"/>
    <xdr:sp>
      <xdr:nvSpPr>
        <xdr:cNvPr id="115" name="Text Box 25"/>
        <xdr:cNvSpPr txBox="1">
          <a:spLocks noChangeArrowheads="1"/>
        </xdr:cNvSpPr>
      </xdr:nvSpPr>
      <xdr:spPr>
        <a:xfrm>
          <a:off x="7324725" y="27403425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116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120</xdr:row>
      <xdr:rowOff>0</xdr:rowOff>
    </xdr:from>
    <xdr:ext cx="962025" cy="371475"/>
    <xdr:sp fLocksText="0">
      <xdr:nvSpPr>
        <xdr:cNvPr id="117" name="Text Box 25"/>
        <xdr:cNvSpPr txBox="1">
          <a:spLocks noChangeArrowheads="1"/>
        </xdr:cNvSpPr>
      </xdr:nvSpPr>
      <xdr:spPr>
        <a:xfrm>
          <a:off x="7400925" y="27403425"/>
          <a:ext cx="962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120</xdr:row>
      <xdr:rowOff>0</xdr:rowOff>
    </xdr:from>
    <xdr:ext cx="866775" cy="390525"/>
    <xdr:sp>
      <xdr:nvSpPr>
        <xdr:cNvPr id="118" name="Text Box 25"/>
        <xdr:cNvSpPr txBox="1">
          <a:spLocks noChangeArrowheads="1"/>
        </xdr:cNvSpPr>
      </xdr:nvSpPr>
      <xdr:spPr>
        <a:xfrm>
          <a:off x="7324725" y="27403425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119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120</xdr:row>
      <xdr:rowOff>0</xdr:rowOff>
    </xdr:from>
    <xdr:ext cx="962025" cy="371475"/>
    <xdr:sp fLocksText="0">
      <xdr:nvSpPr>
        <xdr:cNvPr id="120" name="Text Box 25"/>
        <xdr:cNvSpPr txBox="1">
          <a:spLocks noChangeArrowheads="1"/>
        </xdr:cNvSpPr>
      </xdr:nvSpPr>
      <xdr:spPr>
        <a:xfrm>
          <a:off x="7400925" y="27403425"/>
          <a:ext cx="962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120</xdr:row>
      <xdr:rowOff>0</xdr:rowOff>
    </xdr:from>
    <xdr:ext cx="866775" cy="390525"/>
    <xdr:sp>
      <xdr:nvSpPr>
        <xdr:cNvPr id="121" name="Text Box 25"/>
        <xdr:cNvSpPr txBox="1">
          <a:spLocks noChangeArrowheads="1"/>
        </xdr:cNvSpPr>
      </xdr:nvSpPr>
      <xdr:spPr>
        <a:xfrm>
          <a:off x="7324725" y="27403425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122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120</xdr:row>
      <xdr:rowOff>0</xdr:rowOff>
    </xdr:from>
    <xdr:ext cx="962025" cy="371475"/>
    <xdr:sp fLocksText="0">
      <xdr:nvSpPr>
        <xdr:cNvPr id="123" name="Text Box 25"/>
        <xdr:cNvSpPr txBox="1">
          <a:spLocks noChangeArrowheads="1"/>
        </xdr:cNvSpPr>
      </xdr:nvSpPr>
      <xdr:spPr>
        <a:xfrm>
          <a:off x="7400925" y="27403425"/>
          <a:ext cx="962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120</xdr:row>
      <xdr:rowOff>0</xdr:rowOff>
    </xdr:from>
    <xdr:ext cx="866775" cy="390525"/>
    <xdr:sp>
      <xdr:nvSpPr>
        <xdr:cNvPr id="124" name="Text Box 25"/>
        <xdr:cNvSpPr txBox="1">
          <a:spLocks noChangeArrowheads="1"/>
        </xdr:cNvSpPr>
      </xdr:nvSpPr>
      <xdr:spPr>
        <a:xfrm>
          <a:off x="7324725" y="27403425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120</xdr:row>
      <xdr:rowOff>0</xdr:rowOff>
    </xdr:from>
    <xdr:ext cx="866775" cy="390525"/>
    <xdr:sp>
      <xdr:nvSpPr>
        <xdr:cNvPr id="125" name="Text Box 25"/>
        <xdr:cNvSpPr txBox="1">
          <a:spLocks noChangeArrowheads="1"/>
        </xdr:cNvSpPr>
      </xdr:nvSpPr>
      <xdr:spPr>
        <a:xfrm>
          <a:off x="7324725" y="27403425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126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120</xdr:row>
      <xdr:rowOff>0</xdr:rowOff>
    </xdr:from>
    <xdr:ext cx="962025" cy="371475"/>
    <xdr:sp fLocksText="0">
      <xdr:nvSpPr>
        <xdr:cNvPr id="127" name="Text Box 25"/>
        <xdr:cNvSpPr txBox="1">
          <a:spLocks noChangeArrowheads="1"/>
        </xdr:cNvSpPr>
      </xdr:nvSpPr>
      <xdr:spPr>
        <a:xfrm>
          <a:off x="7400925" y="27403425"/>
          <a:ext cx="962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120</xdr:row>
      <xdr:rowOff>0</xdr:rowOff>
    </xdr:from>
    <xdr:ext cx="866775" cy="390525"/>
    <xdr:sp>
      <xdr:nvSpPr>
        <xdr:cNvPr id="128" name="Text Box 25"/>
        <xdr:cNvSpPr txBox="1">
          <a:spLocks noChangeArrowheads="1"/>
        </xdr:cNvSpPr>
      </xdr:nvSpPr>
      <xdr:spPr>
        <a:xfrm>
          <a:off x="7324725" y="27403425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114</xdr:row>
      <xdr:rowOff>0</xdr:rowOff>
    </xdr:from>
    <xdr:ext cx="866775" cy="409575"/>
    <xdr:sp>
      <xdr:nvSpPr>
        <xdr:cNvPr id="129" name="Text Box 25"/>
        <xdr:cNvSpPr txBox="1">
          <a:spLocks noChangeArrowheads="1"/>
        </xdr:cNvSpPr>
      </xdr:nvSpPr>
      <xdr:spPr>
        <a:xfrm>
          <a:off x="7324725" y="26031825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116</xdr:row>
      <xdr:rowOff>0</xdr:rowOff>
    </xdr:from>
    <xdr:ext cx="866775" cy="409575"/>
    <xdr:sp>
      <xdr:nvSpPr>
        <xdr:cNvPr id="130" name="Text Box 25"/>
        <xdr:cNvSpPr txBox="1">
          <a:spLocks noChangeArrowheads="1"/>
        </xdr:cNvSpPr>
      </xdr:nvSpPr>
      <xdr:spPr>
        <a:xfrm>
          <a:off x="7324725" y="26489025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118</xdr:row>
      <xdr:rowOff>0</xdr:rowOff>
    </xdr:from>
    <xdr:ext cx="866775" cy="409575"/>
    <xdr:sp>
      <xdr:nvSpPr>
        <xdr:cNvPr id="131" name="Text Box 25"/>
        <xdr:cNvSpPr txBox="1">
          <a:spLocks noChangeArrowheads="1"/>
        </xdr:cNvSpPr>
      </xdr:nvSpPr>
      <xdr:spPr>
        <a:xfrm>
          <a:off x="7324725" y="26946225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119</xdr:row>
      <xdr:rowOff>0</xdr:rowOff>
    </xdr:from>
    <xdr:ext cx="971550" cy="371475"/>
    <xdr:sp fLocksText="0">
      <xdr:nvSpPr>
        <xdr:cNvPr id="132" name="Text Box 25"/>
        <xdr:cNvSpPr txBox="1">
          <a:spLocks noChangeArrowheads="1"/>
        </xdr:cNvSpPr>
      </xdr:nvSpPr>
      <xdr:spPr>
        <a:xfrm>
          <a:off x="7277100" y="271653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119</xdr:row>
      <xdr:rowOff>0</xdr:rowOff>
    </xdr:from>
    <xdr:ext cx="971550" cy="371475"/>
    <xdr:sp fLocksText="0">
      <xdr:nvSpPr>
        <xdr:cNvPr id="133" name="Text Box 25"/>
        <xdr:cNvSpPr txBox="1">
          <a:spLocks noChangeArrowheads="1"/>
        </xdr:cNvSpPr>
      </xdr:nvSpPr>
      <xdr:spPr>
        <a:xfrm>
          <a:off x="7277100" y="271653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119</xdr:row>
      <xdr:rowOff>0</xdr:rowOff>
    </xdr:from>
    <xdr:ext cx="866775" cy="409575"/>
    <xdr:sp>
      <xdr:nvSpPr>
        <xdr:cNvPr id="134" name="Text Box 25"/>
        <xdr:cNvSpPr txBox="1">
          <a:spLocks noChangeArrowheads="1"/>
        </xdr:cNvSpPr>
      </xdr:nvSpPr>
      <xdr:spPr>
        <a:xfrm>
          <a:off x="7324725" y="271653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119</xdr:row>
      <xdr:rowOff>0</xdr:rowOff>
    </xdr:from>
    <xdr:ext cx="971550" cy="371475"/>
    <xdr:sp fLocksText="0">
      <xdr:nvSpPr>
        <xdr:cNvPr id="135" name="Text Box 25"/>
        <xdr:cNvSpPr txBox="1">
          <a:spLocks noChangeArrowheads="1"/>
        </xdr:cNvSpPr>
      </xdr:nvSpPr>
      <xdr:spPr>
        <a:xfrm>
          <a:off x="7277100" y="271653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119</xdr:row>
      <xdr:rowOff>0</xdr:rowOff>
    </xdr:from>
    <xdr:ext cx="971550" cy="371475"/>
    <xdr:sp fLocksText="0">
      <xdr:nvSpPr>
        <xdr:cNvPr id="136" name="Text Box 25"/>
        <xdr:cNvSpPr txBox="1">
          <a:spLocks noChangeArrowheads="1"/>
        </xdr:cNvSpPr>
      </xdr:nvSpPr>
      <xdr:spPr>
        <a:xfrm>
          <a:off x="7277100" y="271653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119</xdr:row>
      <xdr:rowOff>0</xdr:rowOff>
    </xdr:from>
    <xdr:ext cx="971550" cy="371475"/>
    <xdr:sp fLocksText="0">
      <xdr:nvSpPr>
        <xdr:cNvPr id="137" name="Text Box 25"/>
        <xdr:cNvSpPr txBox="1">
          <a:spLocks noChangeArrowheads="1"/>
        </xdr:cNvSpPr>
      </xdr:nvSpPr>
      <xdr:spPr>
        <a:xfrm>
          <a:off x="7277100" y="271653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119</xdr:row>
      <xdr:rowOff>0</xdr:rowOff>
    </xdr:from>
    <xdr:ext cx="971550" cy="371475"/>
    <xdr:sp fLocksText="0">
      <xdr:nvSpPr>
        <xdr:cNvPr id="138" name="Text Box 25"/>
        <xdr:cNvSpPr txBox="1">
          <a:spLocks noChangeArrowheads="1"/>
        </xdr:cNvSpPr>
      </xdr:nvSpPr>
      <xdr:spPr>
        <a:xfrm>
          <a:off x="7277100" y="271653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119</xdr:row>
      <xdr:rowOff>0</xdr:rowOff>
    </xdr:from>
    <xdr:ext cx="866775" cy="409575"/>
    <xdr:sp>
      <xdr:nvSpPr>
        <xdr:cNvPr id="139" name="Text Box 25"/>
        <xdr:cNvSpPr txBox="1">
          <a:spLocks noChangeArrowheads="1"/>
        </xdr:cNvSpPr>
      </xdr:nvSpPr>
      <xdr:spPr>
        <a:xfrm>
          <a:off x="7324725" y="271653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119</xdr:row>
      <xdr:rowOff>0</xdr:rowOff>
    </xdr:from>
    <xdr:ext cx="971550" cy="371475"/>
    <xdr:sp fLocksText="0">
      <xdr:nvSpPr>
        <xdr:cNvPr id="140" name="Text Box 25"/>
        <xdr:cNvSpPr txBox="1">
          <a:spLocks noChangeArrowheads="1"/>
        </xdr:cNvSpPr>
      </xdr:nvSpPr>
      <xdr:spPr>
        <a:xfrm>
          <a:off x="7277100" y="271653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119</xdr:row>
      <xdr:rowOff>0</xdr:rowOff>
    </xdr:from>
    <xdr:ext cx="971550" cy="371475"/>
    <xdr:sp fLocksText="0">
      <xdr:nvSpPr>
        <xdr:cNvPr id="141" name="Text Box 25"/>
        <xdr:cNvSpPr txBox="1">
          <a:spLocks noChangeArrowheads="1"/>
        </xdr:cNvSpPr>
      </xdr:nvSpPr>
      <xdr:spPr>
        <a:xfrm>
          <a:off x="7277100" y="271653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118</xdr:row>
      <xdr:rowOff>0</xdr:rowOff>
    </xdr:from>
    <xdr:ext cx="866775" cy="409575"/>
    <xdr:sp>
      <xdr:nvSpPr>
        <xdr:cNvPr id="142" name="Text Box 25"/>
        <xdr:cNvSpPr txBox="1">
          <a:spLocks noChangeArrowheads="1"/>
        </xdr:cNvSpPr>
      </xdr:nvSpPr>
      <xdr:spPr>
        <a:xfrm>
          <a:off x="7324725" y="26946225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119</xdr:row>
      <xdr:rowOff>0</xdr:rowOff>
    </xdr:from>
    <xdr:ext cx="866775" cy="400050"/>
    <xdr:sp>
      <xdr:nvSpPr>
        <xdr:cNvPr id="143" name="Text Box 25"/>
        <xdr:cNvSpPr txBox="1">
          <a:spLocks noChangeArrowheads="1"/>
        </xdr:cNvSpPr>
      </xdr:nvSpPr>
      <xdr:spPr>
        <a:xfrm>
          <a:off x="7324725" y="27165300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144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145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120</xdr:row>
      <xdr:rowOff>0</xdr:rowOff>
    </xdr:from>
    <xdr:ext cx="866775" cy="400050"/>
    <xdr:sp>
      <xdr:nvSpPr>
        <xdr:cNvPr id="146" name="Text Box 25"/>
        <xdr:cNvSpPr txBox="1">
          <a:spLocks noChangeArrowheads="1"/>
        </xdr:cNvSpPr>
      </xdr:nvSpPr>
      <xdr:spPr>
        <a:xfrm>
          <a:off x="7324725" y="27403425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147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148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149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150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120</xdr:row>
      <xdr:rowOff>0</xdr:rowOff>
    </xdr:from>
    <xdr:ext cx="866775" cy="400050"/>
    <xdr:sp>
      <xdr:nvSpPr>
        <xdr:cNvPr id="151" name="Text Box 25"/>
        <xdr:cNvSpPr txBox="1">
          <a:spLocks noChangeArrowheads="1"/>
        </xdr:cNvSpPr>
      </xdr:nvSpPr>
      <xdr:spPr>
        <a:xfrm>
          <a:off x="7324725" y="27403425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152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120</xdr:row>
      <xdr:rowOff>0</xdr:rowOff>
    </xdr:from>
    <xdr:ext cx="971550" cy="371475"/>
    <xdr:sp fLocksText="0">
      <xdr:nvSpPr>
        <xdr:cNvPr id="153" name="Text Box 25"/>
        <xdr:cNvSpPr txBox="1">
          <a:spLocks noChangeArrowheads="1"/>
        </xdr:cNvSpPr>
      </xdr:nvSpPr>
      <xdr:spPr>
        <a:xfrm>
          <a:off x="7277100" y="274034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119</xdr:row>
      <xdr:rowOff>0</xdr:rowOff>
    </xdr:from>
    <xdr:ext cx="866775" cy="390525"/>
    <xdr:sp>
      <xdr:nvSpPr>
        <xdr:cNvPr id="154" name="Text Box 25"/>
        <xdr:cNvSpPr txBox="1">
          <a:spLocks noChangeArrowheads="1"/>
        </xdr:cNvSpPr>
      </xdr:nvSpPr>
      <xdr:spPr>
        <a:xfrm>
          <a:off x="7324725" y="27165300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121</xdr:row>
      <xdr:rowOff>0</xdr:rowOff>
    </xdr:from>
    <xdr:ext cx="866775" cy="409575"/>
    <xdr:sp>
      <xdr:nvSpPr>
        <xdr:cNvPr id="155" name="Text Box 25"/>
        <xdr:cNvSpPr txBox="1">
          <a:spLocks noChangeArrowheads="1"/>
        </xdr:cNvSpPr>
      </xdr:nvSpPr>
      <xdr:spPr>
        <a:xfrm>
          <a:off x="7324725" y="2764155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122</xdr:row>
      <xdr:rowOff>0</xdr:rowOff>
    </xdr:from>
    <xdr:ext cx="971550" cy="371475"/>
    <xdr:sp fLocksText="0">
      <xdr:nvSpPr>
        <xdr:cNvPr id="156" name="Text Box 25"/>
        <xdr:cNvSpPr txBox="1">
          <a:spLocks noChangeArrowheads="1"/>
        </xdr:cNvSpPr>
      </xdr:nvSpPr>
      <xdr:spPr>
        <a:xfrm>
          <a:off x="7277100" y="27860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122</xdr:row>
      <xdr:rowOff>0</xdr:rowOff>
    </xdr:from>
    <xdr:ext cx="971550" cy="371475"/>
    <xdr:sp fLocksText="0">
      <xdr:nvSpPr>
        <xdr:cNvPr id="157" name="Text Box 25"/>
        <xdr:cNvSpPr txBox="1">
          <a:spLocks noChangeArrowheads="1"/>
        </xdr:cNvSpPr>
      </xdr:nvSpPr>
      <xdr:spPr>
        <a:xfrm>
          <a:off x="7277100" y="27860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122</xdr:row>
      <xdr:rowOff>0</xdr:rowOff>
    </xdr:from>
    <xdr:ext cx="866775" cy="400050"/>
    <xdr:sp>
      <xdr:nvSpPr>
        <xdr:cNvPr id="158" name="Text Box 25"/>
        <xdr:cNvSpPr txBox="1">
          <a:spLocks noChangeArrowheads="1"/>
        </xdr:cNvSpPr>
      </xdr:nvSpPr>
      <xdr:spPr>
        <a:xfrm>
          <a:off x="7324725" y="27860625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122</xdr:row>
      <xdr:rowOff>0</xdr:rowOff>
    </xdr:from>
    <xdr:ext cx="971550" cy="371475"/>
    <xdr:sp fLocksText="0">
      <xdr:nvSpPr>
        <xdr:cNvPr id="159" name="Text Box 25"/>
        <xdr:cNvSpPr txBox="1">
          <a:spLocks noChangeArrowheads="1"/>
        </xdr:cNvSpPr>
      </xdr:nvSpPr>
      <xdr:spPr>
        <a:xfrm>
          <a:off x="7277100" y="27860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122</xdr:row>
      <xdr:rowOff>0</xdr:rowOff>
    </xdr:from>
    <xdr:ext cx="971550" cy="371475"/>
    <xdr:sp fLocksText="0">
      <xdr:nvSpPr>
        <xdr:cNvPr id="160" name="Text Box 25"/>
        <xdr:cNvSpPr txBox="1">
          <a:spLocks noChangeArrowheads="1"/>
        </xdr:cNvSpPr>
      </xdr:nvSpPr>
      <xdr:spPr>
        <a:xfrm>
          <a:off x="7277100" y="27860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122</xdr:row>
      <xdr:rowOff>0</xdr:rowOff>
    </xdr:from>
    <xdr:ext cx="971550" cy="371475"/>
    <xdr:sp fLocksText="0">
      <xdr:nvSpPr>
        <xdr:cNvPr id="161" name="Text Box 25"/>
        <xdr:cNvSpPr txBox="1">
          <a:spLocks noChangeArrowheads="1"/>
        </xdr:cNvSpPr>
      </xdr:nvSpPr>
      <xdr:spPr>
        <a:xfrm>
          <a:off x="7277100" y="27860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122</xdr:row>
      <xdr:rowOff>0</xdr:rowOff>
    </xdr:from>
    <xdr:ext cx="971550" cy="371475"/>
    <xdr:sp fLocksText="0">
      <xdr:nvSpPr>
        <xdr:cNvPr id="162" name="Text Box 25"/>
        <xdr:cNvSpPr txBox="1">
          <a:spLocks noChangeArrowheads="1"/>
        </xdr:cNvSpPr>
      </xdr:nvSpPr>
      <xdr:spPr>
        <a:xfrm>
          <a:off x="7277100" y="27860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122</xdr:row>
      <xdr:rowOff>0</xdr:rowOff>
    </xdr:from>
    <xdr:ext cx="866775" cy="400050"/>
    <xdr:sp>
      <xdr:nvSpPr>
        <xdr:cNvPr id="163" name="Text Box 25"/>
        <xdr:cNvSpPr txBox="1">
          <a:spLocks noChangeArrowheads="1"/>
        </xdr:cNvSpPr>
      </xdr:nvSpPr>
      <xdr:spPr>
        <a:xfrm>
          <a:off x="7324725" y="27860625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122</xdr:row>
      <xdr:rowOff>0</xdr:rowOff>
    </xdr:from>
    <xdr:ext cx="971550" cy="371475"/>
    <xdr:sp fLocksText="0">
      <xdr:nvSpPr>
        <xdr:cNvPr id="164" name="Text Box 25"/>
        <xdr:cNvSpPr txBox="1">
          <a:spLocks noChangeArrowheads="1"/>
        </xdr:cNvSpPr>
      </xdr:nvSpPr>
      <xdr:spPr>
        <a:xfrm>
          <a:off x="7277100" y="27860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122</xdr:row>
      <xdr:rowOff>0</xdr:rowOff>
    </xdr:from>
    <xdr:ext cx="971550" cy="371475"/>
    <xdr:sp fLocksText="0">
      <xdr:nvSpPr>
        <xdr:cNvPr id="165" name="Text Box 25"/>
        <xdr:cNvSpPr txBox="1">
          <a:spLocks noChangeArrowheads="1"/>
        </xdr:cNvSpPr>
      </xdr:nvSpPr>
      <xdr:spPr>
        <a:xfrm>
          <a:off x="7277100" y="27860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121</xdr:row>
      <xdr:rowOff>0</xdr:rowOff>
    </xdr:from>
    <xdr:ext cx="866775" cy="409575"/>
    <xdr:sp>
      <xdr:nvSpPr>
        <xdr:cNvPr id="166" name="Text Box 25"/>
        <xdr:cNvSpPr txBox="1">
          <a:spLocks noChangeArrowheads="1"/>
        </xdr:cNvSpPr>
      </xdr:nvSpPr>
      <xdr:spPr>
        <a:xfrm>
          <a:off x="7324725" y="2764155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123</xdr:row>
      <xdr:rowOff>0</xdr:rowOff>
    </xdr:from>
    <xdr:ext cx="866775" cy="409575"/>
    <xdr:sp>
      <xdr:nvSpPr>
        <xdr:cNvPr id="167" name="Text Box 25"/>
        <xdr:cNvSpPr txBox="1">
          <a:spLocks noChangeArrowheads="1"/>
        </xdr:cNvSpPr>
      </xdr:nvSpPr>
      <xdr:spPr>
        <a:xfrm>
          <a:off x="7324725" y="2809875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68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69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125</xdr:row>
      <xdr:rowOff>0</xdr:rowOff>
    </xdr:from>
    <xdr:ext cx="866775" cy="400050"/>
    <xdr:sp>
      <xdr:nvSpPr>
        <xdr:cNvPr id="170" name="Text Box 25"/>
        <xdr:cNvSpPr txBox="1">
          <a:spLocks noChangeArrowheads="1"/>
        </xdr:cNvSpPr>
      </xdr:nvSpPr>
      <xdr:spPr>
        <a:xfrm>
          <a:off x="7324725" y="28622625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71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72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73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74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125</xdr:row>
      <xdr:rowOff>0</xdr:rowOff>
    </xdr:from>
    <xdr:ext cx="866775" cy="400050"/>
    <xdr:sp>
      <xdr:nvSpPr>
        <xdr:cNvPr id="175" name="Text Box 25"/>
        <xdr:cNvSpPr txBox="1">
          <a:spLocks noChangeArrowheads="1"/>
        </xdr:cNvSpPr>
      </xdr:nvSpPr>
      <xdr:spPr>
        <a:xfrm>
          <a:off x="7324725" y="28622625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76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77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123</xdr:row>
      <xdr:rowOff>0</xdr:rowOff>
    </xdr:from>
    <xdr:ext cx="866775" cy="400050"/>
    <xdr:sp>
      <xdr:nvSpPr>
        <xdr:cNvPr id="178" name="Text Box 25"/>
        <xdr:cNvSpPr txBox="1">
          <a:spLocks noChangeArrowheads="1"/>
        </xdr:cNvSpPr>
      </xdr:nvSpPr>
      <xdr:spPr>
        <a:xfrm>
          <a:off x="7324725" y="28098750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125</xdr:row>
      <xdr:rowOff>0</xdr:rowOff>
    </xdr:from>
    <xdr:ext cx="866775" cy="390525"/>
    <xdr:sp>
      <xdr:nvSpPr>
        <xdr:cNvPr id="179" name="Text Box 25"/>
        <xdr:cNvSpPr txBox="1">
          <a:spLocks noChangeArrowheads="1"/>
        </xdr:cNvSpPr>
      </xdr:nvSpPr>
      <xdr:spPr>
        <a:xfrm>
          <a:off x="7324725" y="28622625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80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81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125</xdr:row>
      <xdr:rowOff>0</xdr:rowOff>
    </xdr:from>
    <xdr:ext cx="866775" cy="400050"/>
    <xdr:sp>
      <xdr:nvSpPr>
        <xdr:cNvPr id="182" name="Text Box 25"/>
        <xdr:cNvSpPr txBox="1">
          <a:spLocks noChangeArrowheads="1"/>
        </xdr:cNvSpPr>
      </xdr:nvSpPr>
      <xdr:spPr>
        <a:xfrm>
          <a:off x="7324725" y="28622625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83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84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85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86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125</xdr:row>
      <xdr:rowOff>0</xdr:rowOff>
    </xdr:from>
    <xdr:ext cx="866775" cy="400050"/>
    <xdr:sp>
      <xdr:nvSpPr>
        <xdr:cNvPr id="187" name="Text Box 25"/>
        <xdr:cNvSpPr txBox="1">
          <a:spLocks noChangeArrowheads="1"/>
        </xdr:cNvSpPr>
      </xdr:nvSpPr>
      <xdr:spPr>
        <a:xfrm>
          <a:off x="7324725" y="28622625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88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125</xdr:row>
      <xdr:rowOff>0</xdr:rowOff>
    </xdr:from>
    <xdr:ext cx="971550" cy="371475"/>
    <xdr:sp fLocksText="0">
      <xdr:nvSpPr>
        <xdr:cNvPr id="189" name="Text Box 25"/>
        <xdr:cNvSpPr txBox="1">
          <a:spLocks noChangeArrowheads="1"/>
        </xdr:cNvSpPr>
      </xdr:nvSpPr>
      <xdr:spPr>
        <a:xfrm>
          <a:off x="7277100" y="28622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125</xdr:row>
      <xdr:rowOff>0</xdr:rowOff>
    </xdr:from>
    <xdr:ext cx="866775" cy="390525"/>
    <xdr:sp>
      <xdr:nvSpPr>
        <xdr:cNvPr id="190" name="Text Box 25"/>
        <xdr:cNvSpPr txBox="1">
          <a:spLocks noChangeArrowheads="1"/>
        </xdr:cNvSpPr>
      </xdr:nvSpPr>
      <xdr:spPr>
        <a:xfrm>
          <a:off x="7324725" y="28622625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126</xdr:row>
      <xdr:rowOff>0</xdr:rowOff>
    </xdr:from>
    <xdr:ext cx="866775" cy="409575"/>
    <xdr:sp>
      <xdr:nvSpPr>
        <xdr:cNvPr id="191" name="Text Box 25"/>
        <xdr:cNvSpPr txBox="1">
          <a:spLocks noChangeArrowheads="1"/>
        </xdr:cNvSpPr>
      </xdr:nvSpPr>
      <xdr:spPr>
        <a:xfrm>
          <a:off x="7324725" y="2886075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127</xdr:row>
      <xdr:rowOff>0</xdr:rowOff>
    </xdr:from>
    <xdr:ext cx="971550" cy="371475"/>
    <xdr:sp fLocksText="0">
      <xdr:nvSpPr>
        <xdr:cNvPr id="192" name="Text Box 25"/>
        <xdr:cNvSpPr txBox="1">
          <a:spLocks noChangeArrowheads="1"/>
        </xdr:cNvSpPr>
      </xdr:nvSpPr>
      <xdr:spPr>
        <a:xfrm>
          <a:off x="7277100" y="291465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127</xdr:row>
      <xdr:rowOff>0</xdr:rowOff>
    </xdr:from>
    <xdr:ext cx="971550" cy="371475"/>
    <xdr:sp fLocksText="0">
      <xdr:nvSpPr>
        <xdr:cNvPr id="193" name="Text Box 25"/>
        <xdr:cNvSpPr txBox="1">
          <a:spLocks noChangeArrowheads="1"/>
        </xdr:cNvSpPr>
      </xdr:nvSpPr>
      <xdr:spPr>
        <a:xfrm>
          <a:off x="7277100" y="291465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127</xdr:row>
      <xdr:rowOff>0</xdr:rowOff>
    </xdr:from>
    <xdr:ext cx="866775" cy="409575"/>
    <xdr:sp>
      <xdr:nvSpPr>
        <xdr:cNvPr id="194" name="Text Box 25"/>
        <xdr:cNvSpPr txBox="1">
          <a:spLocks noChangeArrowheads="1"/>
        </xdr:cNvSpPr>
      </xdr:nvSpPr>
      <xdr:spPr>
        <a:xfrm>
          <a:off x="7324725" y="291465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127</xdr:row>
      <xdr:rowOff>0</xdr:rowOff>
    </xdr:from>
    <xdr:ext cx="971550" cy="371475"/>
    <xdr:sp fLocksText="0">
      <xdr:nvSpPr>
        <xdr:cNvPr id="195" name="Text Box 25"/>
        <xdr:cNvSpPr txBox="1">
          <a:spLocks noChangeArrowheads="1"/>
        </xdr:cNvSpPr>
      </xdr:nvSpPr>
      <xdr:spPr>
        <a:xfrm>
          <a:off x="7277100" y="291465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127</xdr:row>
      <xdr:rowOff>0</xdr:rowOff>
    </xdr:from>
    <xdr:ext cx="971550" cy="371475"/>
    <xdr:sp fLocksText="0">
      <xdr:nvSpPr>
        <xdr:cNvPr id="196" name="Text Box 25"/>
        <xdr:cNvSpPr txBox="1">
          <a:spLocks noChangeArrowheads="1"/>
        </xdr:cNvSpPr>
      </xdr:nvSpPr>
      <xdr:spPr>
        <a:xfrm>
          <a:off x="7277100" y="291465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127</xdr:row>
      <xdr:rowOff>0</xdr:rowOff>
    </xdr:from>
    <xdr:ext cx="971550" cy="371475"/>
    <xdr:sp fLocksText="0">
      <xdr:nvSpPr>
        <xdr:cNvPr id="197" name="Text Box 25"/>
        <xdr:cNvSpPr txBox="1">
          <a:spLocks noChangeArrowheads="1"/>
        </xdr:cNvSpPr>
      </xdr:nvSpPr>
      <xdr:spPr>
        <a:xfrm>
          <a:off x="7277100" y="291465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127</xdr:row>
      <xdr:rowOff>0</xdr:rowOff>
    </xdr:from>
    <xdr:ext cx="971550" cy="371475"/>
    <xdr:sp fLocksText="0">
      <xdr:nvSpPr>
        <xdr:cNvPr id="198" name="Text Box 25"/>
        <xdr:cNvSpPr txBox="1">
          <a:spLocks noChangeArrowheads="1"/>
        </xdr:cNvSpPr>
      </xdr:nvSpPr>
      <xdr:spPr>
        <a:xfrm>
          <a:off x="7277100" y="291465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127</xdr:row>
      <xdr:rowOff>0</xdr:rowOff>
    </xdr:from>
    <xdr:ext cx="866775" cy="409575"/>
    <xdr:sp>
      <xdr:nvSpPr>
        <xdr:cNvPr id="199" name="Text Box 25"/>
        <xdr:cNvSpPr txBox="1">
          <a:spLocks noChangeArrowheads="1"/>
        </xdr:cNvSpPr>
      </xdr:nvSpPr>
      <xdr:spPr>
        <a:xfrm>
          <a:off x="7324725" y="291465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127</xdr:row>
      <xdr:rowOff>0</xdr:rowOff>
    </xdr:from>
    <xdr:ext cx="971550" cy="371475"/>
    <xdr:sp fLocksText="0">
      <xdr:nvSpPr>
        <xdr:cNvPr id="200" name="Text Box 25"/>
        <xdr:cNvSpPr txBox="1">
          <a:spLocks noChangeArrowheads="1"/>
        </xdr:cNvSpPr>
      </xdr:nvSpPr>
      <xdr:spPr>
        <a:xfrm>
          <a:off x="7277100" y="291465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127</xdr:row>
      <xdr:rowOff>0</xdr:rowOff>
    </xdr:from>
    <xdr:ext cx="971550" cy="371475"/>
    <xdr:sp fLocksText="0">
      <xdr:nvSpPr>
        <xdr:cNvPr id="201" name="Text Box 25"/>
        <xdr:cNvSpPr txBox="1">
          <a:spLocks noChangeArrowheads="1"/>
        </xdr:cNvSpPr>
      </xdr:nvSpPr>
      <xdr:spPr>
        <a:xfrm>
          <a:off x="7277100" y="2914650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126</xdr:row>
      <xdr:rowOff>0</xdr:rowOff>
    </xdr:from>
    <xdr:ext cx="866775" cy="400050"/>
    <xdr:sp>
      <xdr:nvSpPr>
        <xdr:cNvPr id="202" name="Text Box 25"/>
        <xdr:cNvSpPr txBox="1">
          <a:spLocks noChangeArrowheads="1"/>
        </xdr:cNvSpPr>
      </xdr:nvSpPr>
      <xdr:spPr>
        <a:xfrm>
          <a:off x="7324725" y="28860750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127</xdr:row>
      <xdr:rowOff>0</xdr:rowOff>
    </xdr:from>
    <xdr:ext cx="866775" cy="409575"/>
    <xdr:sp>
      <xdr:nvSpPr>
        <xdr:cNvPr id="203" name="Text Box 25"/>
        <xdr:cNvSpPr txBox="1">
          <a:spLocks noChangeArrowheads="1"/>
        </xdr:cNvSpPr>
      </xdr:nvSpPr>
      <xdr:spPr>
        <a:xfrm>
          <a:off x="7324725" y="2914650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128</xdr:row>
      <xdr:rowOff>0</xdr:rowOff>
    </xdr:from>
    <xdr:ext cx="971550" cy="371475"/>
    <xdr:sp fLocksText="0">
      <xdr:nvSpPr>
        <xdr:cNvPr id="204" name="Text Box 25"/>
        <xdr:cNvSpPr txBox="1">
          <a:spLocks noChangeArrowheads="1"/>
        </xdr:cNvSpPr>
      </xdr:nvSpPr>
      <xdr:spPr>
        <a:xfrm>
          <a:off x="7277100" y="29384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128</xdr:row>
      <xdr:rowOff>0</xdr:rowOff>
    </xdr:from>
    <xdr:ext cx="971550" cy="371475"/>
    <xdr:sp fLocksText="0">
      <xdr:nvSpPr>
        <xdr:cNvPr id="205" name="Text Box 25"/>
        <xdr:cNvSpPr txBox="1">
          <a:spLocks noChangeArrowheads="1"/>
        </xdr:cNvSpPr>
      </xdr:nvSpPr>
      <xdr:spPr>
        <a:xfrm>
          <a:off x="7277100" y="29384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128</xdr:row>
      <xdr:rowOff>0</xdr:rowOff>
    </xdr:from>
    <xdr:ext cx="866775" cy="409575"/>
    <xdr:sp>
      <xdr:nvSpPr>
        <xdr:cNvPr id="206" name="Text Box 25"/>
        <xdr:cNvSpPr txBox="1">
          <a:spLocks noChangeArrowheads="1"/>
        </xdr:cNvSpPr>
      </xdr:nvSpPr>
      <xdr:spPr>
        <a:xfrm>
          <a:off x="7324725" y="29384625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128</xdr:row>
      <xdr:rowOff>0</xdr:rowOff>
    </xdr:from>
    <xdr:ext cx="971550" cy="371475"/>
    <xdr:sp fLocksText="0">
      <xdr:nvSpPr>
        <xdr:cNvPr id="207" name="Text Box 25"/>
        <xdr:cNvSpPr txBox="1">
          <a:spLocks noChangeArrowheads="1"/>
        </xdr:cNvSpPr>
      </xdr:nvSpPr>
      <xdr:spPr>
        <a:xfrm>
          <a:off x="7277100" y="29384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128</xdr:row>
      <xdr:rowOff>0</xdr:rowOff>
    </xdr:from>
    <xdr:ext cx="971550" cy="371475"/>
    <xdr:sp fLocksText="0">
      <xdr:nvSpPr>
        <xdr:cNvPr id="208" name="Text Box 25"/>
        <xdr:cNvSpPr txBox="1">
          <a:spLocks noChangeArrowheads="1"/>
        </xdr:cNvSpPr>
      </xdr:nvSpPr>
      <xdr:spPr>
        <a:xfrm>
          <a:off x="7277100" y="29384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128</xdr:row>
      <xdr:rowOff>0</xdr:rowOff>
    </xdr:from>
    <xdr:ext cx="971550" cy="371475"/>
    <xdr:sp fLocksText="0">
      <xdr:nvSpPr>
        <xdr:cNvPr id="209" name="Text Box 25"/>
        <xdr:cNvSpPr txBox="1">
          <a:spLocks noChangeArrowheads="1"/>
        </xdr:cNvSpPr>
      </xdr:nvSpPr>
      <xdr:spPr>
        <a:xfrm>
          <a:off x="7277100" y="29384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128</xdr:row>
      <xdr:rowOff>0</xdr:rowOff>
    </xdr:from>
    <xdr:ext cx="971550" cy="371475"/>
    <xdr:sp fLocksText="0">
      <xdr:nvSpPr>
        <xdr:cNvPr id="210" name="Text Box 25"/>
        <xdr:cNvSpPr txBox="1">
          <a:spLocks noChangeArrowheads="1"/>
        </xdr:cNvSpPr>
      </xdr:nvSpPr>
      <xdr:spPr>
        <a:xfrm>
          <a:off x="7277100" y="29384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128</xdr:row>
      <xdr:rowOff>0</xdr:rowOff>
    </xdr:from>
    <xdr:ext cx="866775" cy="409575"/>
    <xdr:sp>
      <xdr:nvSpPr>
        <xdr:cNvPr id="211" name="Text Box 25"/>
        <xdr:cNvSpPr txBox="1">
          <a:spLocks noChangeArrowheads="1"/>
        </xdr:cNvSpPr>
      </xdr:nvSpPr>
      <xdr:spPr>
        <a:xfrm>
          <a:off x="7324725" y="29384625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128</xdr:row>
      <xdr:rowOff>0</xdr:rowOff>
    </xdr:from>
    <xdr:ext cx="971550" cy="371475"/>
    <xdr:sp fLocksText="0">
      <xdr:nvSpPr>
        <xdr:cNvPr id="212" name="Text Box 25"/>
        <xdr:cNvSpPr txBox="1">
          <a:spLocks noChangeArrowheads="1"/>
        </xdr:cNvSpPr>
      </xdr:nvSpPr>
      <xdr:spPr>
        <a:xfrm>
          <a:off x="7277100" y="29384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128</xdr:row>
      <xdr:rowOff>0</xdr:rowOff>
    </xdr:from>
    <xdr:ext cx="971550" cy="371475"/>
    <xdr:sp fLocksText="0">
      <xdr:nvSpPr>
        <xdr:cNvPr id="213" name="Text Box 25"/>
        <xdr:cNvSpPr txBox="1">
          <a:spLocks noChangeArrowheads="1"/>
        </xdr:cNvSpPr>
      </xdr:nvSpPr>
      <xdr:spPr>
        <a:xfrm>
          <a:off x="7277100" y="293846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127</xdr:row>
      <xdr:rowOff>0</xdr:rowOff>
    </xdr:from>
    <xdr:ext cx="866775" cy="390525"/>
    <xdr:sp>
      <xdr:nvSpPr>
        <xdr:cNvPr id="214" name="Text Box 25"/>
        <xdr:cNvSpPr txBox="1">
          <a:spLocks noChangeArrowheads="1"/>
        </xdr:cNvSpPr>
      </xdr:nvSpPr>
      <xdr:spPr>
        <a:xfrm>
          <a:off x="7324725" y="29146500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128</xdr:row>
      <xdr:rowOff>0</xdr:rowOff>
    </xdr:from>
    <xdr:ext cx="866775" cy="390525"/>
    <xdr:sp>
      <xdr:nvSpPr>
        <xdr:cNvPr id="215" name="Text Box 25"/>
        <xdr:cNvSpPr txBox="1">
          <a:spLocks noChangeArrowheads="1"/>
        </xdr:cNvSpPr>
      </xdr:nvSpPr>
      <xdr:spPr>
        <a:xfrm>
          <a:off x="7324725" y="29384625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129</xdr:row>
      <xdr:rowOff>0</xdr:rowOff>
    </xdr:from>
    <xdr:ext cx="971550" cy="371475"/>
    <xdr:sp fLocksText="0">
      <xdr:nvSpPr>
        <xdr:cNvPr id="216" name="Text Box 25"/>
        <xdr:cNvSpPr txBox="1">
          <a:spLocks noChangeArrowheads="1"/>
        </xdr:cNvSpPr>
      </xdr:nvSpPr>
      <xdr:spPr>
        <a:xfrm>
          <a:off x="7277100" y="2962275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129</xdr:row>
      <xdr:rowOff>0</xdr:rowOff>
    </xdr:from>
    <xdr:ext cx="971550" cy="371475"/>
    <xdr:sp fLocksText="0">
      <xdr:nvSpPr>
        <xdr:cNvPr id="217" name="Text Box 25"/>
        <xdr:cNvSpPr txBox="1">
          <a:spLocks noChangeArrowheads="1"/>
        </xdr:cNvSpPr>
      </xdr:nvSpPr>
      <xdr:spPr>
        <a:xfrm>
          <a:off x="7277100" y="2962275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129</xdr:row>
      <xdr:rowOff>0</xdr:rowOff>
    </xdr:from>
    <xdr:ext cx="866775" cy="400050"/>
    <xdr:sp>
      <xdr:nvSpPr>
        <xdr:cNvPr id="218" name="Text Box 25"/>
        <xdr:cNvSpPr txBox="1">
          <a:spLocks noChangeArrowheads="1"/>
        </xdr:cNvSpPr>
      </xdr:nvSpPr>
      <xdr:spPr>
        <a:xfrm>
          <a:off x="7324725" y="29622750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129</xdr:row>
      <xdr:rowOff>0</xdr:rowOff>
    </xdr:from>
    <xdr:ext cx="971550" cy="371475"/>
    <xdr:sp fLocksText="0">
      <xdr:nvSpPr>
        <xdr:cNvPr id="219" name="Text Box 25"/>
        <xdr:cNvSpPr txBox="1">
          <a:spLocks noChangeArrowheads="1"/>
        </xdr:cNvSpPr>
      </xdr:nvSpPr>
      <xdr:spPr>
        <a:xfrm>
          <a:off x="7277100" y="2962275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129</xdr:row>
      <xdr:rowOff>0</xdr:rowOff>
    </xdr:from>
    <xdr:ext cx="971550" cy="371475"/>
    <xdr:sp fLocksText="0">
      <xdr:nvSpPr>
        <xdr:cNvPr id="220" name="Text Box 25"/>
        <xdr:cNvSpPr txBox="1">
          <a:spLocks noChangeArrowheads="1"/>
        </xdr:cNvSpPr>
      </xdr:nvSpPr>
      <xdr:spPr>
        <a:xfrm>
          <a:off x="7277100" y="2962275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129</xdr:row>
      <xdr:rowOff>0</xdr:rowOff>
    </xdr:from>
    <xdr:ext cx="971550" cy="371475"/>
    <xdr:sp fLocksText="0">
      <xdr:nvSpPr>
        <xdr:cNvPr id="221" name="Text Box 25"/>
        <xdr:cNvSpPr txBox="1">
          <a:spLocks noChangeArrowheads="1"/>
        </xdr:cNvSpPr>
      </xdr:nvSpPr>
      <xdr:spPr>
        <a:xfrm>
          <a:off x="7277100" y="2962275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129</xdr:row>
      <xdr:rowOff>0</xdr:rowOff>
    </xdr:from>
    <xdr:ext cx="971550" cy="371475"/>
    <xdr:sp fLocksText="0">
      <xdr:nvSpPr>
        <xdr:cNvPr id="222" name="Text Box 25"/>
        <xdr:cNvSpPr txBox="1">
          <a:spLocks noChangeArrowheads="1"/>
        </xdr:cNvSpPr>
      </xdr:nvSpPr>
      <xdr:spPr>
        <a:xfrm>
          <a:off x="7277100" y="2962275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129</xdr:row>
      <xdr:rowOff>0</xdr:rowOff>
    </xdr:from>
    <xdr:ext cx="866775" cy="400050"/>
    <xdr:sp>
      <xdr:nvSpPr>
        <xdr:cNvPr id="223" name="Text Box 25"/>
        <xdr:cNvSpPr txBox="1">
          <a:spLocks noChangeArrowheads="1"/>
        </xdr:cNvSpPr>
      </xdr:nvSpPr>
      <xdr:spPr>
        <a:xfrm>
          <a:off x="7324725" y="29622750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129</xdr:row>
      <xdr:rowOff>0</xdr:rowOff>
    </xdr:from>
    <xdr:ext cx="971550" cy="371475"/>
    <xdr:sp fLocksText="0">
      <xdr:nvSpPr>
        <xdr:cNvPr id="224" name="Text Box 25"/>
        <xdr:cNvSpPr txBox="1">
          <a:spLocks noChangeArrowheads="1"/>
        </xdr:cNvSpPr>
      </xdr:nvSpPr>
      <xdr:spPr>
        <a:xfrm>
          <a:off x="7277100" y="2962275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129</xdr:row>
      <xdr:rowOff>0</xdr:rowOff>
    </xdr:from>
    <xdr:ext cx="971550" cy="371475"/>
    <xdr:sp fLocksText="0">
      <xdr:nvSpPr>
        <xdr:cNvPr id="225" name="Text Box 25"/>
        <xdr:cNvSpPr txBox="1">
          <a:spLocks noChangeArrowheads="1"/>
        </xdr:cNvSpPr>
      </xdr:nvSpPr>
      <xdr:spPr>
        <a:xfrm>
          <a:off x="7277100" y="29622750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128</xdr:row>
      <xdr:rowOff>0</xdr:rowOff>
    </xdr:from>
    <xdr:ext cx="866775" cy="390525"/>
    <xdr:sp>
      <xdr:nvSpPr>
        <xdr:cNvPr id="226" name="Text Box 25"/>
        <xdr:cNvSpPr txBox="1">
          <a:spLocks noChangeArrowheads="1"/>
        </xdr:cNvSpPr>
      </xdr:nvSpPr>
      <xdr:spPr>
        <a:xfrm>
          <a:off x="7324725" y="29384625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114</xdr:row>
      <xdr:rowOff>0</xdr:rowOff>
    </xdr:from>
    <xdr:ext cx="971550" cy="371475"/>
    <xdr:sp fLocksText="0">
      <xdr:nvSpPr>
        <xdr:cNvPr id="227" name="Text Box 25"/>
        <xdr:cNvSpPr txBox="1">
          <a:spLocks noChangeArrowheads="1"/>
        </xdr:cNvSpPr>
      </xdr:nvSpPr>
      <xdr:spPr>
        <a:xfrm>
          <a:off x="7277100" y="260318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114</xdr:row>
      <xdr:rowOff>0</xdr:rowOff>
    </xdr:from>
    <xdr:ext cx="971550" cy="371475"/>
    <xdr:sp fLocksText="0">
      <xdr:nvSpPr>
        <xdr:cNvPr id="228" name="Text Box 25"/>
        <xdr:cNvSpPr txBox="1">
          <a:spLocks noChangeArrowheads="1"/>
        </xdr:cNvSpPr>
      </xdr:nvSpPr>
      <xdr:spPr>
        <a:xfrm>
          <a:off x="7277100" y="260318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114</xdr:row>
      <xdr:rowOff>0</xdr:rowOff>
    </xdr:from>
    <xdr:ext cx="847725" cy="390525"/>
    <xdr:sp>
      <xdr:nvSpPr>
        <xdr:cNvPr id="229" name="Text Box 25"/>
        <xdr:cNvSpPr txBox="1">
          <a:spLocks noChangeArrowheads="1"/>
        </xdr:cNvSpPr>
      </xdr:nvSpPr>
      <xdr:spPr>
        <a:xfrm>
          <a:off x="7324725" y="26031825"/>
          <a:ext cx="847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114</xdr:row>
      <xdr:rowOff>0</xdr:rowOff>
    </xdr:from>
    <xdr:ext cx="971550" cy="371475"/>
    <xdr:sp fLocksText="0">
      <xdr:nvSpPr>
        <xdr:cNvPr id="230" name="Text Box 25"/>
        <xdr:cNvSpPr txBox="1">
          <a:spLocks noChangeArrowheads="1"/>
        </xdr:cNvSpPr>
      </xdr:nvSpPr>
      <xdr:spPr>
        <a:xfrm>
          <a:off x="7277100" y="260318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114</xdr:row>
      <xdr:rowOff>0</xdr:rowOff>
    </xdr:from>
    <xdr:ext cx="971550" cy="371475"/>
    <xdr:sp fLocksText="0">
      <xdr:nvSpPr>
        <xdr:cNvPr id="231" name="Text Box 25"/>
        <xdr:cNvSpPr txBox="1">
          <a:spLocks noChangeArrowheads="1"/>
        </xdr:cNvSpPr>
      </xdr:nvSpPr>
      <xdr:spPr>
        <a:xfrm>
          <a:off x="7277100" y="2603182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123</xdr:row>
      <xdr:rowOff>0</xdr:rowOff>
    </xdr:from>
    <xdr:ext cx="866775" cy="400050"/>
    <xdr:sp>
      <xdr:nvSpPr>
        <xdr:cNvPr id="232" name="Text Box 25"/>
        <xdr:cNvSpPr txBox="1">
          <a:spLocks noChangeArrowheads="1"/>
        </xdr:cNvSpPr>
      </xdr:nvSpPr>
      <xdr:spPr>
        <a:xfrm>
          <a:off x="7324725" y="28098750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124</xdr:row>
      <xdr:rowOff>0</xdr:rowOff>
    </xdr:from>
    <xdr:ext cx="971550" cy="342900"/>
    <xdr:sp fLocksText="0">
      <xdr:nvSpPr>
        <xdr:cNvPr id="233" name="Text Box 25"/>
        <xdr:cNvSpPr txBox="1">
          <a:spLocks noChangeArrowheads="1"/>
        </xdr:cNvSpPr>
      </xdr:nvSpPr>
      <xdr:spPr>
        <a:xfrm>
          <a:off x="7277100" y="28384500"/>
          <a:ext cx="971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123</xdr:row>
      <xdr:rowOff>0</xdr:rowOff>
    </xdr:from>
    <xdr:ext cx="866775" cy="409575"/>
    <xdr:sp>
      <xdr:nvSpPr>
        <xdr:cNvPr id="234" name="Text Box 25"/>
        <xdr:cNvSpPr txBox="1">
          <a:spLocks noChangeArrowheads="1"/>
        </xdr:cNvSpPr>
      </xdr:nvSpPr>
      <xdr:spPr>
        <a:xfrm>
          <a:off x="7324725" y="28098750"/>
          <a:ext cx="866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124</xdr:row>
      <xdr:rowOff>0</xdr:rowOff>
    </xdr:from>
    <xdr:ext cx="971550" cy="323850"/>
    <xdr:sp fLocksText="0">
      <xdr:nvSpPr>
        <xdr:cNvPr id="235" name="Text Box 25"/>
        <xdr:cNvSpPr txBox="1">
          <a:spLocks noChangeArrowheads="1"/>
        </xdr:cNvSpPr>
      </xdr:nvSpPr>
      <xdr:spPr>
        <a:xfrm>
          <a:off x="7277100" y="28384500"/>
          <a:ext cx="971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124</xdr:row>
      <xdr:rowOff>0</xdr:rowOff>
    </xdr:from>
    <xdr:ext cx="971550" cy="323850"/>
    <xdr:sp fLocksText="0">
      <xdr:nvSpPr>
        <xdr:cNvPr id="236" name="Text Box 25"/>
        <xdr:cNvSpPr txBox="1">
          <a:spLocks noChangeArrowheads="1"/>
        </xdr:cNvSpPr>
      </xdr:nvSpPr>
      <xdr:spPr>
        <a:xfrm>
          <a:off x="7277100" y="28384500"/>
          <a:ext cx="971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124</xdr:row>
      <xdr:rowOff>0</xdr:rowOff>
    </xdr:from>
    <xdr:ext cx="866775" cy="352425"/>
    <xdr:sp>
      <xdr:nvSpPr>
        <xdr:cNvPr id="237" name="Text Box 25"/>
        <xdr:cNvSpPr txBox="1">
          <a:spLocks noChangeArrowheads="1"/>
        </xdr:cNvSpPr>
      </xdr:nvSpPr>
      <xdr:spPr>
        <a:xfrm>
          <a:off x="7324725" y="2838450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124</xdr:row>
      <xdr:rowOff>0</xdr:rowOff>
    </xdr:from>
    <xdr:ext cx="971550" cy="323850"/>
    <xdr:sp fLocksText="0">
      <xdr:nvSpPr>
        <xdr:cNvPr id="238" name="Text Box 25"/>
        <xdr:cNvSpPr txBox="1">
          <a:spLocks noChangeArrowheads="1"/>
        </xdr:cNvSpPr>
      </xdr:nvSpPr>
      <xdr:spPr>
        <a:xfrm>
          <a:off x="7277100" y="28384500"/>
          <a:ext cx="971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124</xdr:row>
      <xdr:rowOff>0</xdr:rowOff>
    </xdr:from>
    <xdr:ext cx="971550" cy="323850"/>
    <xdr:sp fLocksText="0">
      <xdr:nvSpPr>
        <xdr:cNvPr id="239" name="Text Box 25"/>
        <xdr:cNvSpPr txBox="1">
          <a:spLocks noChangeArrowheads="1"/>
        </xdr:cNvSpPr>
      </xdr:nvSpPr>
      <xdr:spPr>
        <a:xfrm>
          <a:off x="7277100" y="28384500"/>
          <a:ext cx="971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124</xdr:row>
      <xdr:rowOff>0</xdr:rowOff>
    </xdr:from>
    <xdr:ext cx="971550" cy="323850"/>
    <xdr:sp fLocksText="0">
      <xdr:nvSpPr>
        <xdr:cNvPr id="240" name="Text Box 25"/>
        <xdr:cNvSpPr txBox="1">
          <a:spLocks noChangeArrowheads="1"/>
        </xdr:cNvSpPr>
      </xdr:nvSpPr>
      <xdr:spPr>
        <a:xfrm>
          <a:off x="7277100" y="28384500"/>
          <a:ext cx="971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124</xdr:row>
      <xdr:rowOff>0</xdr:rowOff>
    </xdr:from>
    <xdr:ext cx="971550" cy="323850"/>
    <xdr:sp fLocksText="0">
      <xdr:nvSpPr>
        <xdr:cNvPr id="241" name="Text Box 25"/>
        <xdr:cNvSpPr txBox="1">
          <a:spLocks noChangeArrowheads="1"/>
        </xdr:cNvSpPr>
      </xdr:nvSpPr>
      <xdr:spPr>
        <a:xfrm>
          <a:off x="7277100" y="28384500"/>
          <a:ext cx="971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124</xdr:row>
      <xdr:rowOff>0</xdr:rowOff>
    </xdr:from>
    <xdr:ext cx="866775" cy="352425"/>
    <xdr:sp>
      <xdr:nvSpPr>
        <xdr:cNvPr id="242" name="Text Box 25"/>
        <xdr:cNvSpPr txBox="1">
          <a:spLocks noChangeArrowheads="1"/>
        </xdr:cNvSpPr>
      </xdr:nvSpPr>
      <xdr:spPr>
        <a:xfrm>
          <a:off x="7324725" y="2838450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809625</xdr:colOff>
      <xdr:row>124</xdr:row>
      <xdr:rowOff>0</xdr:rowOff>
    </xdr:from>
    <xdr:ext cx="971550" cy="323850"/>
    <xdr:sp fLocksText="0">
      <xdr:nvSpPr>
        <xdr:cNvPr id="243" name="Text Box 25"/>
        <xdr:cNvSpPr txBox="1">
          <a:spLocks noChangeArrowheads="1"/>
        </xdr:cNvSpPr>
      </xdr:nvSpPr>
      <xdr:spPr>
        <a:xfrm>
          <a:off x="7277100" y="28384500"/>
          <a:ext cx="971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124</xdr:row>
      <xdr:rowOff>0</xdr:rowOff>
    </xdr:from>
    <xdr:ext cx="971550" cy="323850"/>
    <xdr:sp fLocksText="0">
      <xdr:nvSpPr>
        <xdr:cNvPr id="244" name="Text Box 25"/>
        <xdr:cNvSpPr txBox="1">
          <a:spLocks noChangeArrowheads="1"/>
        </xdr:cNvSpPr>
      </xdr:nvSpPr>
      <xdr:spPr>
        <a:xfrm>
          <a:off x="7277100" y="28384500"/>
          <a:ext cx="971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857250</xdr:colOff>
      <xdr:row>123</xdr:row>
      <xdr:rowOff>0</xdr:rowOff>
    </xdr:from>
    <xdr:ext cx="866775" cy="400050"/>
    <xdr:sp>
      <xdr:nvSpPr>
        <xdr:cNvPr id="245" name="Text Box 25"/>
        <xdr:cNvSpPr txBox="1">
          <a:spLocks noChangeArrowheads="1"/>
        </xdr:cNvSpPr>
      </xdr:nvSpPr>
      <xdr:spPr>
        <a:xfrm>
          <a:off x="7324725" y="28098750"/>
          <a:ext cx="866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124</xdr:row>
      <xdr:rowOff>0</xdr:rowOff>
    </xdr:from>
    <xdr:ext cx="866775" cy="352425"/>
    <xdr:sp>
      <xdr:nvSpPr>
        <xdr:cNvPr id="246" name="Text Box 25"/>
        <xdr:cNvSpPr txBox="1">
          <a:spLocks noChangeArrowheads="1"/>
        </xdr:cNvSpPr>
      </xdr:nvSpPr>
      <xdr:spPr>
        <a:xfrm>
          <a:off x="7324725" y="2838450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  <xdr:oneCellAnchor>
    <xdr:from>
      <xdr:col>5</xdr:col>
      <xdr:colOff>857250</xdr:colOff>
      <xdr:row>124</xdr:row>
      <xdr:rowOff>0</xdr:rowOff>
    </xdr:from>
    <xdr:ext cx="866775" cy="352425"/>
    <xdr:sp>
      <xdr:nvSpPr>
        <xdr:cNvPr id="247" name="Text Box 25"/>
        <xdr:cNvSpPr txBox="1">
          <a:spLocks noChangeArrowheads="1"/>
        </xdr:cNvSpPr>
      </xdr:nvSpPr>
      <xdr:spPr>
        <a:xfrm>
          <a:off x="7324725" y="2838450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</xdr:row>
      <xdr:rowOff>38100</xdr:rowOff>
    </xdr:from>
    <xdr:to>
      <xdr:col>13</xdr:col>
      <xdr:colOff>600075</xdr:colOff>
      <xdr:row>48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81025" y="7505700"/>
          <a:ext cx="10258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7"/>
  <sheetViews>
    <sheetView tabSelected="1" zoomScale="96" zoomScaleNormal="96" zoomScaleSheetLayoutView="100" workbookViewId="0" topLeftCell="A22">
      <pane xSplit="1" topLeftCell="G1" activePane="topRight" state="frozen"/>
      <selection pane="topLeft" activeCell="A1" sqref="A1"/>
      <selection pane="topRight" activeCell="J46" sqref="J46"/>
    </sheetView>
  </sheetViews>
  <sheetFormatPr defaultColWidth="9.28125" defaultRowHeight="12.75"/>
  <cols>
    <col min="1" max="1" width="31.28125" style="9" customWidth="1"/>
    <col min="2" max="2" width="19.421875" style="9" customWidth="1"/>
    <col min="3" max="3" width="19.28125" style="2" customWidth="1"/>
    <col min="4" max="4" width="15.28125" style="9" customWidth="1"/>
    <col min="5" max="5" width="11.7109375" style="9" bestFit="1" customWidth="1"/>
    <col min="6" max="6" width="24.7109375" style="29" customWidth="1"/>
    <col min="7" max="7" width="23.28125" style="9" bestFit="1" customWidth="1"/>
    <col min="8" max="8" width="17.57421875" style="9" customWidth="1"/>
    <col min="9" max="9" width="17.57421875" style="59" customWidth="1"/>
    <col min="10" max="10" width="16.7109375" style="54" customWidth="1"/>
    <col min="11" max="13" width="20.57421875" style="59" customWidth="1"/>
    <col min="14" max="14" width="23.28125" style="36" customWidth="1"/>
    <col min="15" max="15" width="20.57421875" style="9" customWidth="1"/>
    <col min="16" max="16" width="18.140625" style="9" bestFit="1" customWidth="1"/>
    <col min="17" max="17" width="15.57421875" style="9" bestFit="1" customWidth="1"/>
    <col min="18" max="20" width="9.28125" style="9" customWidth="1"/>
    <col min="21" max="21" width="19.00390625" style="9" customWidth="1"/>
    <col min="22" max="16384" width="9.28125" style="9" customWidth="1"/>
  </cols>
  <sheetData>
    <row r="1" spans="1:14" ht="67.5" customHeight="1" thickBot="1">
      <c r="A1" s="129"/>
      <c r="B1" s="130"/>
      <c r="C1" s="131"/>
      <c r="D1" s="262" t="s">
        <v>124</v>
      </c>
      <c r="E1" s="262"/>
      <c r="F1" s="262"/>
      <c r="G1" s="262"/>
      <c r="H1" s="262"/>
      <c r="I1" s="262"/>
      <c r="J1" s="132"/>
      <c r="K1" s="133"/>
      <c r="L1" s="133"/>
      <c r="M1" s="133"/>
      <c r="N1" s="134">
        <f ca="1">TODAY()</f>
        <v>43770</v>
      </c>
    </row>
    <row r="2" spans="1:14" ht="17.25" customHeight="1">
      <c r="A2" s="156"/>
      <c r="B2" s="148"/>
      <c r="C2" s="149"/>
      <c r="D2" s="149" t="s">
        <v>20</v>
      </c>
      <c r="E2" s="149" t="s">
        <v>0</v>
      </c>
      <c r="F2" s="150" t="s">
        <v>2</v>
      </c>
      <c r="G2" s="149" t="s">
        <v>188</v>
      </c>
      <c r="H2" s="149" t="s">
        <v>1</v>
      </c>
      <c r="I2" s="151" t="s">
        <v>1</v>
      </c>
      <c r="J2" s="151" t="s">
        <v>24</v>
      </c>
      <c r="K2" s="151" t="s">
        <v>33</v>
      </c>
      <c r="L2" s="151" t="s">
        <v>23</v>
      </c>
      <c r="M2" s="151" t="s">
        <v>22</v>
      </c>
      <c r="N2" s="157" t="s">
        <v>18</v>
      </c>
    </row>
    <row r="3" spans="1:14" ht="17.25" customHeight="1">
      <c r="A3" s="158"/>
      <c r="B3" s="120"/>
      <c r="C3" s="145" t="s">
        <v>128</v>
      </c>
      <c r="D3" s="145" t="s">
        <v>3</v>
      </c>
      <c r="E3" s="145" t="s">
        <v>3</v>
      </c>
      <c r="F3" s="146" t="s">
        <v>5</v>
      </c>
      <c r="G3" s="145" t="s">
        <v>4</v>
      </c>
      <c r="H3" s="145" t="s">
        <v>21</v>
      </c>
      <c r="I3" s="147" t="s">
        <v>8</v>
      </c>
      <c r="J3" s="147" t="s">
        <v>25</v>
      </c>
      <c r="K3" s="147" t="s">
        <v>6</v>
      </c>
      <c r="L3" s="147" t="s">
        <v>6</v>
      </c>
      <c r="M3" s="147" t="s">
        <v>6</v>
      </c>
      <c r="N3" s="159" t="s">
        <v>26</v>
      </c>
    </row>
    <row r="4" spans="1:14" ht="20.25" customHeight="1" thickBot="1">
      <c r="A4" s="160" t="s">
        <v>7</v>
      </c>
      <c r="B4" s="152"/>
      <c r="C4" s="153" t="s">
        <v>129</v>
      </c>
      <c r="D4" s="153"/>
      <c r="E4" s="153"/>
      <c r="F4" s="154" t="s">
        <v>0</v>
      </c>
      <c r="G4" s="153"/>
      <c r="H4" s="153"/>
      <c r="I4" s="155"/>
      <c r="J4" s="155" t="s">
        <v>8</v>
      </c>
      <c r="K4" s="155" t="s">
        <v>8</v>
      </c>
      <c r="L4" s="155" t="s">
        <v>8</v>
      </c>
      <c r="M4" s="155" t="s">
        <v>8</v>
      </c>
      <c r="N4" s="161" t="s">
        <v>27</v>
      </c>
    </row>
    <row r="5" spans="1:14" ht="22.5" customHeight="1">
      <c r="A5" s="165" t="s">
        <v>66</v>
      </c>
      <c r="B5" s="166"/>
      <c r="C5" s="167"/>
      <c r="D5" s="166"/>
      <c r="E5" s="166"/>
      <c r="F5" s="166"/>
      <c r="G5" s="166"/>
      <c r="H5" s="168"/>
      <c r="I5" s="169"/>
      <c r="J5" s="170"/>
      <c r="K5" s="169"/>
      <c r="L5" s="169"/>
      <c r="M5" s="169"/>
      <c r="N5" s="229">
        <v>43770</v>
      </c>
    </row>
    <row r="6" spans="1:14" ht="18.75" customHeight="1">
      <c r="A6" s="227" t="s">
        <v>14</v>
      </c>
      <c r="B6" s="209"/>
      <c r="C6" s="210"/>
      <c r="D6" s="211"/>
      <c r="E6" s="211"/>
      <c r="F6" s="212"/>
      <c r="G6" s="213"/>
      <c r="H6" s="213"/>
      <c r="I6" s="214"/>
      <c r="J6" s="215"/>
      <c r="K6" s="216"/>
      <c r="L6" s="217"/>
      <c r="M6" s="218"/>
      <c r="N6" s="228"/>
    </row>
    <row r="7" spans="1:14" ht="13.5">
      <c r="A7" s="66" t="s">
        <v>191</v>
      </c>
      <c r="B7" s="67"/>
      <c r="C7" s="68" t="s">
        <v>192</v>
      </c>
      <c r="D7" s="106">
        <v>43493</v>
      </c>
      <c r="E7" s="74">
        <v>44221</v>
      </c>
      <c r="F7" s="69">
        <f>E7-$N$1</f>
        <v>451</v>
      </c>
      <c r="G7" s="107">
        <v>23774.63</v>
      </c>
      <c r="H7" s="75" t="s">
        <v>9</v>
      </c>
      <c r="I7" s="199">
        <v>10.701</v>
      </c>
      <c r="J7" s="76"/>
      <c r="K7" s="76"/>
      <c r="L7" s="76"/>
      <c r="M7" s="76">
        <v>101.0283</v>
      </c>
      <c r="N7" s="86"/>
    </row>
    <row r="8" spans="1:14" ht="20.25" customHeight="1">
      <c r="A8" s="200" t="s">
        <v>15</v>
      </c>
      <c r="B8" s="188"/>
      <c r="C8" s="189"/>
      <c r="D8" s="190"/>
      <c r="E8" s="190"/>
      <c r="F8" s="191"/>
      <c r="G8" s="192"/>
      <c r="H8" s="192"/>
      <c r="I8" s="193"/>
      <c r="J8" s="194"/>
      <c r="K8" s="195"/>
      <c r="L8" s="196"/>
      <c r="M8" s="197"/>
      <c r="N8" s="201"/>
    </row>
    <row r="9" spans="1:14" ht="16.5" customHeight="1">
      <c r="A9" s="16" t="s">
        <v>83</v>
      </c>
      <c r="B9" s="17" t="s">
        <v>45</v>
      </c>
      <c r="C9" s="23" t="s">
        <v>84</v>
      </c>
      <c r="D9" s="21">
        <v>42184</v>
      </c>
      <c r="E9" s="21">
        <v>44004</v>
      </c>
      <c r="F9" s="22">
        <f>E9-$N$1</f>
        <v>234</v>
      </c>
      <c r="G9" s="18">
        <f>18027.9+12928.15</f>
        <v>30956.050000000003</v>
      </c>
      <c r="H9" s="19" t="s">
        <v>9</v>
      </c>
      <c r="I9" s="113">
        <v>13.193</v>
      </c>
      <c r="J9" s="50"/>
      <c r="K9" s="50"/>
      <c r="L9" s="116"/>
      <c r="M9" s="116">
        <v>103.6338</v>
      </c>
      <c r="N9" s="109"/>
    </row>
    <row r="10" spans="1:14" ht="17.25" customHeight="1">
      <c r="A10" s="66" t="s">
        <v>102</v>
      </c>
      <c r="B10" s="67"/>
      <c r="C10" s="68" t="s">
        <v>103</v>
      </c>
      <c r="D10" s="74">
        <v>42338</v>
      </c>
      <c r="E10" s="74">
        <v>44158</v>
      </c>
      <c r="F10" s="69">
        <f>E10-$N$1</f>
        <v>388</v>
      </c>
      <c r="G10" s="70">
        <v>30673.85</v>
      </c>
      <c r="H10" s="75" t="s">
        <v>9</v>
      </c>
      <c r="I10" s="114">
        <v>13.92</v>
      </c>
      <c r="J10" s="102"/>
      <c r="K10" s="102"/>
      <c r="L10" s="117"/>
      <c r="M10" s="117">
        <v>105.8605</v>
      </c>
      <c r="N10" s="109"/>
    </row>
    <row r="11" spans="1:14" ht="17.25" customHeight="1">
      <c r="A11" s="16" t="s">
        <v>110</v>
      </c>
      <c r="B11" s="17"/>
      <c r="C11" s="23" t="s">
        <v>111</v>
      </c>
      <c r="D11" s="21">
        <v>42485</v>
      </c>
      <c r="E11" s="21">
        <v>44305</v>
      </c>
      <c r="F11" s="22">
        <f>E11-$N$1</f>
        <v>535</v>
      </c>
      <c r="G11" s="18">
        <v>19544.2</v>
      </c>
      <c r="H11" s="19" t="s">
        <v>9</v>
      </c>
      <c r="I11" s="113">
        <v>14.334</v>
      </c>
      <c r="J11" s="77"/>
      <c r="K11" s="77"/>
      <c r="L11" s="117"/>
      <c r="M11" s="117">
        <v>106.4648</v>
      </c>
      <c r="N11" s="112"/>
    </row>
    <row r="12" spans="1:14" ht="17.25" customHeight="1">
      <c r="A12" s="16" t="s">
        <v>114</v>
      </c>
      <c r="B12" s="17"/>
      <c r="C12" s="23" t="s">
        <v>115</v>
      </c>
      <c r="D12" s="21">
        <v>42576</v>
      </c>
      <c r="E12" s="21">
        <v>44396</v>
      </c>
      <c r="F12" s="22">
        <f>E12-$N$1</f>
        <v>626</v>
      </c>
      <c r="G12" s="18">
        <v>24395.3</v>
      </c>
      <c r="H12" s="19" t="s">
        <v>9</v>
      </c>
      <c r="I12" s="113">
        <v>14.069</v>
      </c>
      <c r="J12" s="77"/>
      <c r="K12" s="117"/>
      <c r="L12" s="77" t="s">
        <v>30</v>
      </c>
      <c r="M12" s="77">
        <v>107.4712</v>
      </c>
      <c r="N12" s="112"/>
    </row>
    <row r="13" spans="1:14" ht="17.25" customHeight="1">
      <c r="A13" s="66" t="s">
        <v>119</v>
      </c>
      <c r="B13" s="67"/>
      <c r="C13" s="68" t="s">
        <v>120</v>
      </c>
      <c r="D13" s="74">
        <v>42639</v>
      </c>
      <c r="E13" s="74">
        <v>44459</v>
      </c>
      <c r="F13" s="69">
        <v>1111</v>
      </c>
      <c r="G13" s="70">
        <v>23051.05</v>
      </c>
      <c r="H13" s="75" t="s">
        <v>9</v>
      </c>
      <c r="I13" s="114">
        <v>13.112</v>
      </c>
      <c r="J13" s="50">
        <v>9.895</v>
      </c>
      <c r="K13" s="50">
        <v>106.8102</v>
      </c>
      <c r="L13" s="50">
        <v>105.4053</v>
      </c>
      <c r="M13" s="50">
        <v>105.7613</v>
      </c>
      <c r="N13" s="164">
        <v>50000000</v>
      </c>
    </row>
    <row r="14" spans="1:14" ht="17.25" customHeight="1">
      <c r="A14" s="66" t="s">
        <v>172</v>
      </c>
      <c r="B14" s="67"/>
      <c r="C14" s="68" t="s">
        <v>173</v>
      </c>
      <c r="D14" s="74">
        <v>42975</v>
      </c>
      <c r="E14" s="74">
        <v>44795</v>
      </c>
      <c r="F14" s="69">
        <f>E14-$N$1</f>
        <v>1025</v>
      </c>
      <c r="G14" s="70">
        <v>12112.2</v>
      </c>
      <c r="H14" s="75" t="s">
        <v>9</v>
      </c>
      <c r="I14" s="114">
        <v>12.465</v>
      </c>
      <c r="J14" s="50"/>
      <c r="K14" s="50"/>
      <c r="L14" s="50"/>
      <c r="M14" s="50">
        <v>107.6538</v>
      </c>
      <c r="N14" s="164"/>
    </row>
    <row r="15" spans="1:14" ht="17.25" customHeight="1">
      <c r="A15" s="66" t="s">
        <v>148</v>
      </c>
      <c r="B15" s="67"/>
      <c r="C15" s="68" t="s">
        <v>149</v>
      </c>
      <c r="D15" s="74">
        <v>43031</v>
      </c>
      <c r="E15" s="74">
        <v>44851</v>
      </c>
      <c r="F15" s="69">
        <f>E15-$N$1</f>
        <v>1081</v>
      </c>
      <c r="G15" s="70">
        <v>13504.64</v>
      </c>
      <c r="H15" s="75" t="s">
        <v>9</v>
      </c>
      <c r="I15" s="114">
        <v>12.517</v>
      </c>
      <c r="J15" s="77"/>
      <c r="K15" s="77"/>
      <c r="L15" s="77"/>
      <c r="M15" s="77">
        <v>106.3067</v>
      </c>
      <c r="N15" s="164"/>
    </row>
    <row r="16" spans="1:14" ht="17.25" customHeight="1">
      <c r="A16" s="66" t="s">
        <v>158</v>
      </c>
      <c r="B16" s="67"/>
      <c r="C16" s="68" t="s">
        <v>159</v>
      </c>
      <c r="D16" s="74">
        <v>43185</v>
      </c>
      <c r="E16" s="74">
        <v>45005</v>
      </c>
      <c r="F16" s="69">
        <f>E16-$N$1</f>
        <v>1235</v>
      </c>
      <c r="G16" s="70">
        <v>30795.55</v>
      </c>
      <c r="H16" s="75" t="s">
        <v>9</v>
      </c>
      <c r="I16" s="114">
        <v>12.299</v>
      </c>
      <c r="J16" s="77"/>
      <c r="K16" s="77"/>
      <c r="L16" s="77"/>
      <c r="M16" s="77">
        <v>106.9611</v>
      </c>
      <c r="N16" s="198"/>
    </row>
    <row r="17" spans="1:14" ht="17.25" customHeight="1">
      <c r="A17" s="66" t="s">
        <v>193</v>
      </c>
      <c r="B17" s="67"/>
      <c r="C17" s="68" t="s">
        <v>194</v>
      </c>
      <c r="D17" s="74">
        <v>43521</v>
      </c>
      <c r="E17" s="74">
        <v>45341</v>
      </c>
      <c r="F17" s="69">
        <f>E17-$N$1</f>
        <v>1571</v>
      </c>
      <c r="G17" s="70">
        <v>20593.62</v>
      </c>
      <c r="H17" s="75" t="s">
        <v>9</v>
      </c>
      <c r="I17" s="114">
        <v>11.304</v>
      </c>
      <c r="J17" s="77"/>
      <c r="K17" s="77"/>
      <c r="L17" s="77"/>
      <c r="M17" s="77">
        <v>105.127</v>
      </c>
      <c r="N17" s="198"/>
    </row>
    <row r="18" spans="1:14" ht="17.25" customHeight="1">
      <c r="A18" s="66" t="s">
        <v>205</v>
      </c>
      <c r="B18" s="67"/>
      <c r="C18" s="68" t="s">
        <v>206</v>
      </c>
      <c r="D18" s="74">
        <v>43598</v>
      </c>
      <c r="E18" s="74">
        <v>45418</v>
      </c>
      <c r="F18" s="69">
        <f>E18-$N$1</f>
        <v>1648</v>
      </c>
      <c r="G18" s="70">
        <v>39210.15</v>
      </c>
      <c r="H18" s="75" t="s">
        <v>9</v>
      </c>
      <c r="I18" s="114">
        <v>10.872</v>
      </c>
      <c r="J18" s="77"/>
      <c r="K18" s="77"/>
      <c r="L18" s="77"/>
      <c r="M18" s="77">
        <v>101.6645</v>
      </c>
      <c r="N18" s="198"/>
    </row>
    <row r="19" spans="1:21" ht="19.5" customHeight="1">
      <c r="A19" s="200" t="s">
        <v>16</v>
      </c>
      <c r="B19" s="188"/>
      <c r="C19" s="189" t="s">
        <v>39</v>
      </c>
      <c r="D19" s="190"/>
      <c r="E19" s="190"/>
      <c r="F19" s="191"/>
      <c r="G19" s="192"/>
      <c r="H19" s="192"/>
      <c r="I19" s="193"/>
      <c r="J19" s="194"/>
      <c r="K19" s="195"/>
      <c r="L19" s="196"/>
      <c r="M19" s="197"/>
      <c r="N19" s="201"/>
      <c r="U19" s="37"/>
    </row>
    <row r="20" spans="1:14" ht="19.5" customHeight="1">
      <c r="A20" s="16" t="s">
        <v>51</v>
      </c>
      <c r="B20" s="17" t="s">
        <v>45</v>
      </c>
      <c r="C20" s="23" t="s">
        <v>73</v>
      </c>
      <c r="D20" s="21">
        <v>40294</v>
      </c>
      <c r="E20" s="21">
        <v>43934</v>
      </c>
      <c r="F20" s="22">
        <f aca="true" t="shared" si="0" ref="F20:F25">E20-$N$1</f>
        <v>164</v>
      </c>
      <c r="G20" s="18">
        <f>12052.6+7341.55</f>
        <v>19394.15</v>
      </c>
      <c r="H20" s="19" t="s">
        <v>9</v>
      </c>
      <c r="I20" s="50">
        <v>8.79</v>
      </c>
      <c r="J20" s="77"/>
      <c r="K20" s="77"/>
      <c r="L20" s="77"/>
      <c r="M20" s="77">
        <v>99.5118</v>
      </c>
      <c r="N20" s="64"/>
    </row>
    <row r="21" spans="1:14" ht="18.75" customHeight="1">
      <c r="A21" s="16" t="s">
        <v>52</v>
      </c>
      <c r="B21" s="17" t="s">
        <v>45</v>
      </c>
      <c r="C21" s="23" t="s">
        <v>40</v>
      </c>
      <c r="D21" s="21">
        <v>40483</v>
      </c>
      <c r="E21" s="21">
        <v>44123</v>
      </c>
      <c r="F21" s="22">
        <f t="shared" si="0"/>
        <v>353</v>
      </c>
      <c r="G21" s="18">
        <f>13847.9+1111.65+3890.35</f>
        <v>18849.899999999998</v>
      </c>
      <c r="H21" s="19" t="s">
        <v>9</v>
      </c>
      <c r="I21" s="50">
        <v>9.307</v>
      </c>
      <c r="J21" s="50"/>
      <c r="K21" s="50"/>
      <c r="L21" s="50"/>
      <c r="M21" s="50">
        <v>99.5712</v>
      </c>
      <c r="N21" s="63"/>
    </row>
    <row r="22" spans="1:14" ht="16.5" customHeight="1">
      <c r="A22" s="16" t="s">
        <v>53</v>
      </c>
      <c r="B22" s="17" t="s">
        <v>45</v>
      </c>
      <c r="C22" s="23" t="s">
        <v>50</v>
      </c>
      <c r="D22" s="21">
        <v>41085</v>
      </c>
      <c r="E22" s="21">
        <v>44725</v>
      </c>
      <c r="F22" s="22">
        <f t="shared" si="0"/>
        <v>955</v>
      </c>
      <c r="G22" s="18">
        <v>35273.7</v>
      </c>
      <c r="H22" s="19" t="s">
        <v>9</v>
      </c>
      <c r="I22" s="50">
        <v>12.705</v>
      </c>
      <c r="J22" s="50"/>
      <c r="K22" s="50"/>
      <c r="L22" s="50"/>
      <c r="M22" s="50">
        <v>105.3868</v>
      </c>
      <c r="N22" s="63"/>
    </row>
    <row r="23" spans="1:14" ht="17.25" customHeight="1">
      <c r="A23" s="16" t="s">
        <v>54</v>
      </c>
      <c r="B23" s="17" t="s">
        <v>45</v>
      </c>
      <c r="C23" s="23" t="s">
        <v>55</v>
      </c>
      <c r="D23" s="21">
        <v>41456</v>
      </c>
      <c r="E23" s="21">
        <v>45096</v>
      </c>
      <c r="F23" s="22">
        <f t="shared" si="0"/>
        <v>1326</v>
      </c>
      <c r="G23" s="18">
        <v>39248.2</v>
      </c>
      <c r="H23" s="19" t="s">
        <v>9</v>
      </c>
      <c r="I23" s="50">
        <v>12.371</v>
      </c>
      <c r="J23" s="50"/>
      <c r="K23" s="50"/>
      <c r="L23" s="50"/>
      <c r="M23" s="50">
        <v>109.6705</v>
      </c>
      <c r="N23" s="63"/>
    </row>
    <row r="24" spans="1:14" ht="16.5" customHeight="1">
      <c r="A24" s="16" t="s">
        <v>107</v>
      </c>
      <c r="B24" s="17" t="s">
        <v>45</v>
      </c>
      <c r="C24" s="23" t="s">
        <v>108</v>
      </c>
      <c r="D24" s="21">
        <v>42149</v>
      </c>
      <c r="E24" s="21">
        <v>45306</v>
      </c>
      <c r="F24" s="22">
        <f t="shared" si="0"/>
        <v>1536</v>
      </c>
      <c r="G24" s="18">
        <v>35852.15</v>
      </c>
      <c r="H24" s="19" t="s">
        <v>9</v>
      </c>
      <c r="I24" s="50">
        <v>12.18</v>
      </c>
      <c r="J24" s="50"/>
      <c r="K24" s="50"/>
      <c r="L24" s="50"/>
      <c r="M24" s="50">
        <v>109.496</v>
      </c>
      <c r="N24" s="63"/>
    </row>
    <row r="25" spans="1:14" ht="16.5" customHeight="1">
      <c r="A25" s="16" t="s">
        <v>116</v>
      </c>
      <c r="B25" s="17"/>
      <c r="C25" s="23" t="s">
        <v>117</v>
      </c>
      <c r="D25" s="21">
        <v>42611</v>
      </c>
      <c r="E25" s="21">
        <v>46251</v>
      </c>
      <c r="F25" s="22">
        <f t="shared" si="0"/>
        <v>2481</v>
      </c>
      <c r="G25" s="18">
        <v>18306.45</v>
      </c>
      <c r="H25" s="19" t="s">
        <v>9</v>
      </c>
      <c r="I25" s="50">
        <v>15.039</v>
      </c>
      <c r="J25" s="50"/>
      <c r="K25" s="50"/>
      <c r="L25" s="50"/>
      <c r="M25" s="50">
        <v>121.7105</v>
      </c>
      <c r="N25" s="63"/>
    </row>
    <row r="26" spans="1:14" ht="17.25" customHeight="1">
      <c r="A26" s="66" t="s">
        <v>142</v>
      </c>
      <c r="B26" s="67"/>
      <c r="C26" s="68" t="s">
        <v>143</v>
      </c>
      <c r="D26" s="74">
        <v>42947</v>
      </c>
      <c r="E26" s="74">
        <v>46587</v>
      </c>
      <c r="F26" s="69">
        <v>3078</v>
      </c>
      <c r="G26" s="70">
        <v>27541.8</v>
      </c>
      <c r="H26" s="75" t="s">
        <v>9</v>
      </c>
      <c r="I26" s="76">
        <v>12.966</v>
      </c>
      <c r="J26" s="50"/>
      <c r="K26" s="50"/>
      <c r="L26" s="50"/>
      <c r="M26" s="50">
        <v>109.37</v>
      </c>
      <c r="N26" s="86"/>
    </row>
    <row r="27" spans="1:14" ht="16.5" customHeight="1">
      <c r="A27" s="66" t="s">
        <v>170</v>
      </c>
      <c r="B27" s="67"/>
      <c r="C27" s="68" t="s">
        <v>171</v>
      </c>
      <c r="D27" s="74">
        <v>43339</v>
      </c>
      <c r="E27" s="74">
        <v>46979</v>
      </c>
      <c r="F27" s="69">
        <f>E27-$N$1</f>
        <v>3209</v>
      </c>
      <c r="G27" s="70">
        <f>19362.24+21244.61</f>
        <v>40606.850000000006</v>
      </c>
      <c r="H27" s="75" t="s">
        <v>9</v>
      </c>
      <c r="I27" s="76">
        <v>12.686</v>
      </c>
      <c r="J27" s="50"/>
      <c r="K27" s="50"/>
      <c r="L27" s="50"/>
      <c r="M27" s="50">
        <v>106.1643</v>
      </c>
      <c r="N27" s="64"/>
    </row>
    <row r="28" spans="1:14" ht="16.5" customHeight="1">
      <c r="A28" s="66" t="s">
        <v>185</v>
      </c>
      <c r="B28" s="67"/>
      <c r="C28" s="68" t="s">
        <v>186</v>
      </c>
      <c r="D28" s="74">
        <v>43451</v>
      </c>
      <c r="E28" s="74">
        <v>47091</v>
      </c>
      <c r="F28" s="69">
        <f>E28-$N$1</f>
        <v>3321</v>
      </c>
      <c r="G28" s="70">
        <v>26158.96</v>
      </c>
      <c r="H28" s="75" t="s">
        <v>9</v>
      </c>
      <c r="I28" s="76">
        <v>12.502</v>
      </c>
      <c r="J28" s="50"/>
      <c r="K28" s="50"/>
      <c r="L28" s="50"/>
      <c r="M28" s="50">
        <v>105.7345</v>
      </c>
      <c r="N28" s="63"/>
    </row>
    <row r="29" spans="1:14" ht="17.25" customHeight="1">
      <c r="A29" s="66" t="s">
        <v>195</v>
      </c>
      <c r="B29" s="67"/>
      <c r="C29" s="68" t="s">
        <v>196</v>
      </c>
      <c r="D29" s="74">
        <v>43521</v>
      </c>
      <c r="E29" s="74">
        <v>47161</v>
      </c>
      <c r="F29" s="69">
        <f>E29-$N$1</f>
        <v>3391</v>
      </c>
      <c r="G29" s="70">
        <v>32808</v>
      </c>
      <c r="H29" s="75" t="s">
        <v>9</v>
      </c>
      <c r="I29" s="76">
        <v>12.438</v>
      </c>
      <c r="J29" s="50"/>
      <c r="K29" s="50"/>
      <c r="L29" s="50"/>
      <c r="M29" s="50">
        <v>104.6734</v>
      </c>
      <c r="N29" s="63"/>
    </row>
    <row r="30" spans="1:14" ht="17.25" customHeight="1">
      <c r="A30" s="66" t="s">
        <v>201</v>
      </c>
      <c r="B30" s="67"/>
      <c r="C30" s="68" t="s">
        <v>202</v>
      </c>
      <c r="D30" s="74">
        <v>43570</v>
      </c>
      <c r="E30" s="74">
        <v>47210</v>
      </c>
      <c r="F30" s="69">
        <f>E30-$N$1</f>
        <v>3440</v>
      </c>
      <c r="G30" s="70">
        <v>51326.72</v>
      </c>
      <c r="H30" s="75" t="s">
        <v>9</v>
      </c>
      <c r="I30" s="76">
        <v>12.3</v>
      </c>
      <c r="J30" s="50"/>
      <c r="K30" s="50"/>
      <c r="L30" s="50"/>
      <c r="M30" s="50">
        <v>103.383</v>
      </c>
      <c r="N30" s="63"/>
    </row>
    <row r="31" spans="1:14" ht="17.25" customHeight="1">
      <c r="A31" s="66" t="s">
        <v>215</v>
      </c>
      <c r="B31" s="67"/>
      <c r="C31" s="68" t="s">
        <v>216</v>
      </c>
      <c r="D31" s="74">
        <v>43696</v>
      </c>
      <c r="E31" s="74">
        <v>47336</v>
      </c>
      <c r="F31" s="69">
        <f>E31-$N$1</f>
        <v>3566</v>
      </c>
      <c r="G31" s="70">
        <v>45014.8</v>
      </c>
      <c r="H31" s="75" t="s">
        <v>9</v>
      </c>
      <c r="I31" s="76">
        <v>11.517</v>
      </c>
      <c r="J31" s="50"/>
      <c r="K31" s="50"/>
      <c r="L31" s="50"/>
      <c r="M31" s="50">
        <v>100.6436</v>
      </c>
      <c r="N31" s="63"/>
    </row>
    <row r="32" spans="1:14" ht="18.75" customHeight="1">
      <c r="A32" s="200" t="s">
        <v>17</v>
      </c>
      <c r="B32" s="188"/>
      <c r="C32" s="189" t="s">
        <v>39</v>
      </c>
      <c r="D32" s="190"/>
      <c r="E32" s="190"/>
      <c r="F32" s="191"/>
      <c r="G32" s="192"/>
      <c r="H32" s="192"/>
      <c r="I32" s="193"/>
      <c r="J32" s="194"/>
      <c r="K32" s="195"/>
      <c r="L32" s="196"/>
      <c r="M32" s="197"/>
      <c r="N32" s="201"/>
    </row>
    <row r="33" spans="1:14" ht="17.25" customHeight="1">
      <c r="A33" s="88" t="s">
        <v>138</v>
      </c>
      <c r="B33" s="87"/>
      <c r="C33" s="89" t="s">
        <v>139</v>
      </c>
      <c r="D33" s="104">
        <v>39167</v>
      </c>
      <c r="E33" s="104">
        <v>44627</v>
      </c>
      <c r="F33" s="79">
        <f aca="true" t="shared" si="1" ref="F33:F42">E33-$N$1</f>
        <v>857</v>
      </c>
      <c r="G33" s="93">
        <v>3654.6</v>
      </c>
      <c r="H33" s="105" t="s">
        <v>9</v>
      </c>
      <c r="I33" s="65">
        <v>14.5</v>
      </c>
      <c r="J33" s="91"/>
      <c r="K33" s="187"/>
      <c r="L33" s="187"/>
      <c r="M33" s="187">
        <v>102.385</v>
      </c>
      <c r="N33" s="94"/>
    </row>
    <row r="34" spans="1:14" ht="19.5" customHeight="1">
      <c r="A34" s="16" t="s">
        <v>34</v>
      </c>
      <c r="B34" s="17"/>
      <c r="C34" s="23" t="s">
        <v>41</v>
      </c>
      <c r="D34" s="21">
        <v>39258</v>
      </c>
      <c r="E34" s="21">
        <v>44718</v>
      </c>
      <c r="F34" s="22">
        <f t="shared" si="1"/>
        <v>948</v>
      </c>
      <c r="G34" s="18">
        <f>7236.95+26409.89</f>
        <v>33646.84</v>
      </c>
      <c r="H34" s="19" t="s">
        <v>9</v>
      </c>
      <c r="I34" s="50">
        <v>13.5</v>
      </c>
      <c r="J34" s="77"/>
      <c r="K34" s="77"/>
      <c r="L34" s="77"/>
      <c r="M34" s="77">
        <v>109.7235</v>
      </c>
      <c r="N34" s="64"/>
    </row>
    <row r="35" spans="1:15" s="47" customFormat="1" ht="17.25" customHeight="1">
      <c r="A35" s="16" t="s">
        <v>46</v>
      </c>
      <c r="B35" s="17" t="s">
        <v>45</v>
      </c>
      <c r="C35" s="23" t="s">
        <v>42</v>
      </c>
      <c r="D35" s="21">
        <v>39412</v>
      </c>
      <c r="E35" s="21">
        <v>44872</v>
      </c>
      <c r="F35" s="22">
        <f t="shared" si="1"/>
        <v>1102</v>
      </c>
      <c r="G35" s="18">
        <v>32958.1</v>
      </c>
      <c r="H35" s="19" t="s">
        <v>9</v>
      </c>
      <c r="I35" s="50">
        <v>12.5</v>
      </c>
      <c r="J35" s="77">
        <v>9.9475</v>
      </c>
      <c r="K35" s="77">
        <v>112.433</v>
      </c>
      <c r="L35" s="77">
        <v>106.5264</v>
      </c>
      <c r="M35" s="77">
        <v>107.1242</v>
      </c>
      <c r="N35" s="64">
        <v>60300000</v>
      </c>
      <c r="O35" s="9"/>
    </row>
    <row r="36" spans="1:14" ht="16.5" customHeight="1">
      <c r="A36" s="16" t="s">
        <v>174</v>
      </c>
      <c r="B36" s="17"/>
      <c r="C36" s="23" t="s">
        <v>175</v>
      </c>
      <c r="D36" s="21">
        <v>39538</v>
      </c>
      <c r="E36" s="21">
        <v>44998</v>
      </c>
      <c r="F36" s="22">
        <f t="shared" si="1"/>
        <v>1228</v>
      </c>
      <c r="G36" s="18">
        <v>33963.5</v>
      </c>
      <c r="H36" s="19" t="s">
        <v>9</v>
      </c>
      <c r="I36" s="50">
        <v>12.5</v>
      </c>
      <c r="J36" s="51"/>
      <c r="K36" s="77"/>
      <c r="L36" s="50"/>
      <c r="M36" s="50">
        <v>107.1822</v>
      </c>
      <c r="N36" s="63"/>
    </row>
    <row r="37" spans="1:14" ht="16.5" customHeight="1">
      <c r="A37" s="16" t="s">
        <v>68</v>
      </c>
      <c r="B37" s="17"/>
      <c r="C37" s="23" t="s">
        <v>74</v>
      </c>
      <c r="D37" s="21">
        <v>40112</v>
      </c>
      <c r="E37" s="21">
        <v>45572</v>
      </c>
      <c r="F37" s="22">
        <f t="shared" si="1"/>
        <v>1802</v>
      </c>
      <c r="G37" s="18">
        <v>9420.45</v>
      </c>
      <c r="H37" s="19" t="s">
        <v>9</v>
      </c>
      <c r="I37" s="50">
        <v>12.5</v>
      </c>
      <c r="J37" s="51"/>
      <c r="K37" s="50"/>
      <c r="L37" s="50"/>
      <c r="M37" s="50">
        <v>108.82</v>
      </c>
      <c r="N37" s="63"/>
    </row>
    <row r="38" spans="1:14" ht="13.5">
      <c r="A38" s="16" t="s">
        <v>35</v>
      </c>
      <c r="B38" s="17"/>
      <c r="C38" s="23" t="s">
        <v>75</v>
      </c>
      <c r="D38" s="21">
        <v>40266</v>
      </c>
      <c r="E38" s="21">
        <v>45726</v>
      </c>
      <c r="F38" s="22">
        <f t="shared" si="1"/>
        <v>1956</v>
      </c>
      <c r="G38" s="18">
        <v>22336.25</v>
      </c>
      <c r="H38" s="19" t="s">
        <v>9</v>
      </c>
      <c r="I38" s="50">
        <v>10.25</v>
      </c>
      <c r="J38" s="51"/>
      <c r="K38" s="50"/>
      <c r="L38" s="50"/>
      <c r="M38" s="50">
        <v>98.3678</v>
      </c>
      <c r="N38" s="63"/>
    </row>
    <row r="39" spans="1:14" ht="13.5">
      <c r="A39" s="16" t="s">
        <v>47</v>
      </c>
      <c r="B39" s="17" t="s">
        <v>45</v>
      </c>
      <c r="C39" s="23" t="s">
        <v>43</v>
      </c>
      <c r="D39" s="21">
        <v>40658</v>
      </c>
      <c r="E39" s="21">
        <v>45999</v>
      </c>
      <c r="F39" s="22">
        <f t="shared" si="1"/>
        <v>2229</v>
      </c>
      <c r="G39" s="18">
        <f>7329.35+6183.75</f>
        <v>13513.1</v>
      </c>
      <c r="H39" s="19" t="s">
        <v>9</v>
      </c>
      <c r="I39" s="50">
        <v>9</v>
      </c>
      <c r="J39" s="51"/>
      <c r="K39" s="50"/>
      <c r="L39" s="50"/>
      <c r="M39" s="50">
        <v>92.4912</v>
      </c>
      <c r="N39" s="63"/>
    </row>
    <row r="40" spans="1:16" ht="17.25" customHeight="1">
      <c r="A40" s="16" t="s">
        <v>153</v>
      </c>
      <c r="B40" s="17"/>
      <c r="C40" s="23" t="s">
        <v>154</v>
      </c>
      <c r="D40" s="21">
        <v>41176</v>
      </c>
      <c r="E40" s="21">
        <v>46636</v>
      </c>
      <c r="F40" s="22">
        <f t="shared" si="1"/>
        <v>2866</v>
      </c>
      <c r="G40" s="18">
        <f>27093.6+21211.35</f>
        <v>48304.95</v>
      </c>
      <c r="H40" s="19" t="s">
        <v>9</v>
      </c>
      <c r="I40" s="50">
        <v>11</v>
      </c>
      <c r="J40" s="51">
        <v>11.1559</v>
      </c>
      <c r="K40" s="50">
        <v>100.559</v>
      </c>
      <c r="L40" s="50">
        <v>99.1689</v>
      </c>
      <c r="M40" s="50">
        <v>99.1994</v>
      </c>
      <c r="N40" s="63">
        <v>50000000</v>
      </c>
      <c r="O40" s="9" t="s">
        <v>30</v>
      </c>
      <c r="P40" s="37"/>
    </row>
    <row r="41" spans="1:14" ht="15.75" customHeight="1">
      <c r="A41" s="16" t="s">
        <v>106</v>
      </c>
      <c r="B41" s="17" t="s">
        <v>45</v>
      </c>
      <c r="C41" s="23" t="s">
        <v>113</v>
      </c>
      <c r="D41" s="21">
        <v>41330</v>
      </c>
      <c r="E41" s="21">
        <v>46790</v>
      </c>
      <c r="F41" s="22">
        <f t="shared" si="1"/>
        <v>3020</v>
      </c>
      <c r="G41" s="18">
        <v>42138.45</v>
      </c>
      <c r="H41" s="19" t="s">
        <v>9</v>
      </c>
      <c r="I41" s="50">
        <v>11.25</v>
      </c>
      <c r="J41" s="50"/>
      <c r="K41" s="50"/>
      <c r="L41" s="50"/>
      <c r="M41" s="50">
        <v>100.2495</v>
      </c>
      <c r="N41" s="63"/>
    </row>
    <row r="42" spans="1:14" ht="17.25" customHeight="1">
      <c r="A42" s="16" t="s">
        <v>137</v>
      </c>
      <c r="B42" s="17"/>
      <c r="C42" s="23" t="s">
        <v>161</v>
      </c>
      <c r="D42" s="21">
        <v>41393</v>
      </c>
      <c r="E42" s="21">
        <v>46853</v>
      </c>
      <c r="F42" s="22">
        <f t="shared" si="1"/>
        <v>3083</v>
      </c>
      <c r="G42" s="163">
        <v>24001.225</v>
      </c>
      <c r="H42" s="19" t="s">
        <v>9</v>
      </c>
      <c r="I42" s="50">
        <v>12</v>
      </c>
      <c r="J42" s="50"/>
      <c r="K42" s="50"/>
      <c r="L42" s="50"/>
      <c r="M42" s="50">
        <v>104.0374</v>
      </c>
      <c r="N42" s="63"/>
    </row>
    <row r="43" spans="1:14" ht="17.25" customHeight="1">
      <c r="A43" s="66" t="s">
        <v>182</v>
      </c>
      <c r="B43" s="67"/>
      <c r="C43" s="68" t="s">
        <v>183</v>
      </c>
      <c r="D43" s="74">
        <v>43248</v>
      </c>
      <c r="E43" s="74">
        <v>48708</v>
      </c>
      <c r="F43" s="69">
        <v>5277</v>
      </c>
      <c r="G43" s="123">
        <f>12863.5+17727.97</f>
        <v>30591.47</v>
      </c>
      <c r="H43" s="75" t="s">
        <v>9</v>
      </c>
      <c r="I43" s="76">
        <v>12.65</v>
      </c>
      <c r="J43" s="51"/>
      <c r="K43" s="50"/>
      <c r="L43" s="50"/>
      <c r="M43" s="50">
        <v>103.5976</v>
      </c>
      <c r="N43" s="86"/>
    </row>
    <row r="44" spans="1:14" s="253" customFormat="1" ht="13.5">
      <c r="A44" s="243" t="s">
        <v>176</v>
      </c>
      <c r="B44" s="244"/>
      <c r="C44" s="245" t="s">
        <v>177</v>
      </c>
      <c r="D44" s="246">
        <v>43395</v>
      </c>
      <c r="E44" s="246">
        <v>48855</v>
      </c>
      <c r="F44" s="247">
        <f>E44-$N$1</f>
        <v>5085</v>
      </c>
      <c r="G44" s="248">
        <v>7854.06</v>
      </c>
      <c r="H44" s="249" t="s">
        <v>9</v>
      </c>
      <c r="I44" s="250">
        <v>12.75</v>
      </c>
      <c r="J44" s="251"/>
      <c r="K44" s="251"/>
      <c r="L44" s="251"/>
      <c r="M44" s="251">
        <v>104.248</v>
      </c>
      <c r="N44" s="252"/>
    </row>
    <row r="45" spans="1:14" ht="17.25" customHeight="1">
      <c r="A45" s="66" t="s">
        <v>189</v>
      </c>
      <c r="B45" s="67"/>
      <c r="C45" s="68" t="s">
        <v>190</v>
      </c>
      <c r="D45" s="74">
        <v>43493</v>
      </c>
      <c r="E45" s="74">
        <v>48953</v>
      </c>
      <c r="F45" s="69">
        <f>E45-$N$1</f>
        <v>5183</v>
      </c>
      <c r="G45" s="123">
        <v>14719.75</v>
      </c>
      <c r="H45" s="75" t="s">
        <v>9</v>
      </c>
      <c r="I45" s="76">
        <v>12.857</v>
      </c>
      <c r="J45" s="50">
        <v>12.35</v>
      </c>
      <c r="K45" s="50">
        <v>107.0085</v>
      </c>
      <c r="L45" s="50">
        <v>103.653</v>
      </c>
      <c r="M45" s="50">
        <v>102.2994</v>
      </c>
      <c r="N45" s="86">
        <v>200000000</v>
      </c>
    </row>
    <row r="46" spans="1:14" ht="17.25" customHeight="1">
      <c r="A46" s="66" t="s">
        <v>208</v>
      </c>
      <c r="B46" s="67"/>
      <c r="C46" s="68" t="s">
        <v>207</v>
      </c>
      <c r="D46" s="74">
        <v>43598</v>
      </c>
      <c r="E46" s="74">
        <v>49058</v>
      </c>
      <c r="F46" s="69">
        <f>E46-$N$1</f>
        <v>5288</v>
      </c>
      <c r="G46" s="70">
        <v>19316.16</v>
      </c>
      <c r="H46" s="75" t="s">
        <v>9</v>
      </c>
      <c r="I46" s="76">
        <v>12.734</v>
      </c>
      <c r="J46" s="76"/>
      <c r="K46" s="76"/>
      <c r="L46" s="76"/>
      <c r="M46" s="76">
        <v>104.275</v>
      </c>
      <c r="N46" s="86"/>
    </row>
    <row r="47" spans="1:14" ht="17.25" customHeight="1">
      <c r="A47" s="66" t="s">
        <v>211</v>
      </c>
      <c r="B47" s="67"/>
      <c r="C47" s="68" t="s">
        <v>212</v>
      </c>
      <c r="D47" s="74">
        <v>43675</v>
      </c>
      <c r="E47" s="74">
        <v>49135</v>
      </c>
      <c r="F47" s="69">
        <f>E47-$N$1</f>
        <v>5365</v>
      </c>
      <c r="G47" s="70">
        <v>50578.3</v>
      </c>
      <c r="H47" s="75" t="s">
        <v>9</v>
      </c>
      <c r="I47" s="76">
        <v>12.34</v>
      </c>
      <c r="J47" s="76"/>
      <c r="K47" s="76"/>
      <c r="L47" s="76"/>
      <c r="M47" s="76">
        <v>100.2232</v>
      </c>
      <c r="N47" s="86"/>
    </row>
    <row r="48" spans="1:14" ht="18.75" customHeight="1">
      <c r="A48" s="200" t="s">
        <v>37</v>
      </c>
      <c r="B48" s="188"/>
      <c r="C48" s="189"/>
      <c r="D48" s="190"/>
      <c r="E48" s="190"/>
      <c r="F48" s="191"/>
      <c r="G48" s="192"/>
      <c r="H48" s="192"/>
      <c r="I48" s="193"/>
      <c r="J48" s="196"/>
      <c r="K48" s="196"/>
      <c r="L48" s="196"/>
      <c r="M48" s="196"/>
      <c r="N48" s="203"/>
    </row>
    <row r="49" spans="1:14" ht="15.75" customHeight="1">
      <c r="A49" s="88" t="s">
        <v>56</v>
      </c>
      <c r="B49" s="87" t="s">
        <v>45</v>
      </c>
      <c r="C49" s="89" t="s">
        <v>44</v>
      </c>
      <c r="D49" s="104">
        <v>39629</v>
      </c>
      <c r="E49" s="104">
        <v>46909</v>
      </c>
      <c r="F49" s="79">
        <f aca="true" t="shared" si="2" ref="F49:F55">E49-$N$1</f>
        <v>3139</v>
      </c>
      <c r="G49" s="93">
        <v>38145.1</v>
      </c>
      <c r="H49" s="105" t="s">
        <v>9</v>
      </c>
      <c r="I49" s="65">
        <v>13.75</v>
      </c>
      <c r="J49" s="50"/>
      <c r="K49" s="50"/>
      <c r="L49" s="50"/>
      <c r="M49" s="50">
        <v>113.2817</v>
      </c>
      <c r="N49" s="94"/>
    </row>
    <row r="50" spans="1:14" ht="15" customHeight="1">
      <c r="A50" s="16" t="s">
        <v>131</v>
      </c>
      <c r="B50" s="17" t="s">
        <v>45</v>
      </c>
      <c r="C50" s="23" t="s">
        <v>132</v>
      </c>
      <c r="D50" s="21">
        <v>40693</v>
      </c>
      <c r="E50" s="21">
        <v>47973</v>
      </c>
      <c r="F50" s="22">
        <f t="shared" si="2"/>
        <v>4203</v>
      </c>
      <c r="G50" s="18">
        <v>9365.8</v>
      </c>
      <c r="H50" s="19" t="s">
        <v>9</v>
      </c>
      <c r="I50" s="50">
        <v>10</v>
      </c>
      <c r="J50" s="50"/>
      <c r="K50" s="50"/>
      <c r="L50" s="50"/>
      <c r="M50" s="50">
        <v>87.8769</v>
      </c>
      <c r="N50" s="63"/>
    </row>
    <row r="51" spans="1:14" ht="15" customHeight="1">
      <c r="A51" s="16" t="s">
        <v>144</v>
      </c>
      <c r="B51" s="17" t="s">
        <v>45</v>
      </c>
      <c r="C51" s="23" t="s">
        <v>145</v>
      </c>
      <c r="D51" s="21">
        <v>41239</v>
      </c>
      <c r="E51" s="21">
        <v>48519</v>
      </c>
      <c r="F51" s="22">
        <f t="shared" si="2"/>
        <v>4749</v>
      </c>
      <c r="G51" s="18">
        <v>44581.65</v>
      </c>
      <c r="H51" s="19" t="s">
        <v>9</v>
      </c>
      <c r="I51" s="50">
        <v>12</v>
      </c>
      <c r="J51" s="50"/>
      <c r="K51" s="50"/>
      <c r="L51" s="50"/>
      <c r="M51" s="50">
        <v>99.5961</v>
      </c>
      <c r="N51" s="63"/>
    </row>
    <row r="52" spans="1:14" ht="16.5" customHeight="1">
      <c r="A52" s="16" t="s">
        <v>121</v>
      </c>
      <c r="B52" s="17"/>
      <c r="C52" s="23" t="s">
        <v>122</v>
      </c>
      <c r="D52" s="21">
        <v>42639</v>
      </c>
      <c r="E52" s="21">
        <v>49919</v>
      </c>
      <c r="F52" s="22">
        <f t="shared" si="2"/>
        <v>6149</v>
      </c>
      <c r="G52" s="18">
        <v>12761.2</v>
      </c>
      <c r="H52" s="19" t="s">
        <v>9</v>
      </c>
      <c r="I52" s="50">
        <v>14</v>
      </c>
      <c r="J52" s="50"/>
      <c r="K52" s="50"/>
      <c r="L52" s="50"/>
      <c r="M52" s="50">
        <v>109.6946</v>
      </c>
      <c r="N52" s="63"/>
    </row>
    <row r="53" spans="1:14" ht="17.25" customHeight="1">
      <c r="A53" s="66" t="s">
        <v>156</v>
      </c>
      <c r="B53" s="67"/>
      <c r="C53" s="68" t="s">
        <v>157</v>
      </c>
      <c r="D53" s="74">
        <v>43185</v>
      </c>
      <c r="E53" s="74">
        <v>50465</v>
      </c>
      <c r="F53" s="69">
        <f t="shared" si="2"/>
        <v>6695</v>
      </c>
      <c r="G53" s="70">
        <v>23063.95</v>
      </c>
      <c r="H53" s="75" t="s">
        <v>9</v>
      </c>
      <c r="I53" s="76">
        <v>13.2</v>
      </c>
      <c r="J53" s="50"/>
      <c r="K53" s="50"/>
      <c r="L53" s="50"/>
      <c r="M53" s="50">
        <v>103.4856</v>
      </c>
      <c r="N53" s="86"/>
    </row>
    <row r="54" spans="1:14" ht="17.25" customHeight="1">
      <c r="A54" s="66" t="s">
        <v>168</v>
      </c>
      <c r="B54" s="67"/>
      <c r="C54" s="68" t="s">
        <v>169</v>
      </c>
      <c r="D54" s="74">
        <v>43311</v>
      </c>
      <c r="E54" s="74">
        <v>50591</v>
      </c>
      <c r="F54" s="69">
        <f>E54-$N$1</f>
        <v>6821</v>
      </c>
      <c r="G54" s="70">
        <f>10512.38+5308.37</f>
        <v>15820.75</v>
      </c>
      <c r="H54" s="75" t="s">
        <v>9</v>
      </c>
      <c r="I54" s="76">
        <v>13.2</v>
      </c>
      <c r="J54" s="102"/>
      <c r="K54" s="102"/>
      <c r="L54" s="117"/>
      <c r="M54" s="117">
        <v>106.3216</v>
      </c>
      <c r="N54" s="86"/>
    </row>
    <row r="55" spans="1:14" ht="13.5">
      <c r="A55" s="66" t="s">
        <v>199</v>
      </c>
      <c r="B55" s="67"/>
      <c r="C55" s="68" t="s">
        <v>200</v>
      </c>
      <c r="D55" s="74">
        <v>43570</v>
      </c>
      <c r="E55" s="74">
        <v>50850</v>
      </c>
      <c r="F55" s="69">
        <f t="shared" si="2"/>
        <v>7080</v>
      </c>
      <c r="G55" s="70">
        <f>9022.76+14671.97</f>
        <v>23694.73</v>
      </c>
      <c r="H55" s="75" t="s">
        <v>9</v>
      </c>
      <c r="I55" s="76">
        <v>12.873</v>
      </c>
      <c r="J55" s="50"/>
      <c r="K55" s="50"/>
      <c r="L55" s="50"/>
      <c r="M55" s="50">
        <v>101.9645</v>
      </c>
      <c r="N55" s="64"/>
    </row>
    <row r="56" spans="1:14" ht="18.75" customHeight="1">
      <c r="A56" s="202" t="s">
        <v>36</v>
      </c>
      <c r="B56" s="188"/>
      <c r="C56" s="189"/>
      <c r="D56" s="190"/>
      <c r="E56" s="190"/>
      <c r="F56" s="191"/>
      <c r="G56" s="192"/>
      <c r="H56" s="192"/>
      <c r="I56" s="193"/>
      <c r="J56" s="194"/>
      <c r="K56" s="195"/>
      <c r="L56" s="196"/>
      <c r="M56" s="197"/>
      <c r="N56" s="203"/>
    </row>
    <row r="57" spans="1:15" ht="18.75" customHeight="1">
      <c r="A57" s="88" t="s">
        <v>48</v>
      </c>
      <c r="B57" s="87" t="s">
        <v>45</v>
      </c>
      <c r="C57" s="89" t="s">
        <v>76</v>
      </c>
      <c r="D57" s="104">
        <v>40357</v>
      </c>
      <c r="E57" s="104">
        <v>49457</v>
      </c>
      <c r="F57" s="79">
        <f>E57-$N$1</f>
        <v>5687</v>
      </c>
      <c r="G57" s="93">
        <f>7008.15+13184.35</f>
        <v>20192.5</v>
      </c>
      <c r="H57" s="105" t="s">
        <v>9</v>
      </c>
      <c r="I57" s="65">
        <v>11.25</v>
      </c>
      <c r="J57" s="65"/>
      <c r="K57" s="91"/>
      <c r="L57" s="91"/>
      <c r="M57" s="91">
        <v>91.2611</v>
      </c>
      <c r="N57" s="92"/>
      <c r="O57" s="9" t="s">
        <v>30</v>
      </c>
    </row>
    <row r="58" spans="1:14" ht="18.75" customHeight="1">
      <c r="A58" s="66" t="s">
        <v>163</v>
      </c>
      <c r="B58" s="67"/>
      <c r="C58" s="68" t="s">
        <v>164</v>
      </c>
      <c r="D58" s="74">
        <v>43276</v>
      </c>
      <c r="E58" s="74">
        <v>52376</v>
      </c>
      <c r="F58" s="69">
        <f>E58-$N$1</f>
        <v>8606</v>
      </c>
      <c r="G58" s="70">
        <v>5171.81</v>
      </c>
      <c r="H58" s="75" t="s">
        <v>9</v>
      </c>
      <c r="I58" s="76">
        <v>13.4</v>
      </c>
      <c r="J58" s="76"/>
      <c r="K58" s="85"/>
      <c r="L58" s="85"/>
      <c r="M58" s="85">
        <v>103.2196</v>
      </c>
      <c r="N58" s="103"/>
    </row>
    <row r="59" spans="1:14" ht="18.75" customHeight="1">
      <c r="A59" s="200" t="s">
        <v>38</v>
      </c>
      <c r="B59" s="188"/>
      <c r="C59" s="189"/>
      <c r="D59" s="190"/>
      <c r="E59" s="190"/>
      <c r="F59" s="191"/>
      <c r="G59" s="192"/>
      <c r="H59" s="192"/>
      <c r="I59" s="193"/>
      <c r="J59" s="194"/>
      <c r="K59" s="195"/>
      <c r="L59" s="196"/>
      <c r="M59" s="197"/>
      <c r="N59" s="201"/>
    </row>
    <row r="60" spans="1:14" ht="13.5">
      <c r="A60" s="88" t="s">
        <v>69</v>
      </c>
      <c r="B60" s="87" t="s">
        <v>45</v>
      </c>
      <c r="C60" s="89" t="s">
        <v>70</v>
      </c>
      <c r="D60" s="104">
        <v>40602</v>
      </c>
      <c r="E60" s="104">
        <v>51522</v>
      </c>
      <c r="F60" s="79">
        <f>E60-$N$1</f>
        <v>7752</v>
      </c>
      <c r="G60" s="93">
        <v>28144.7</v>
      </c>
      <c r="H60" s="105" t="s">
        <v>9</v>
      </c>
      <c r="I60" s="65">
        <v>12</v>
      </c>
      <c r="J60" s="65"/>
      <c r="K60" s="65"/>
      <c r="L60" s="108"/>
      <c r="M60" s="108">
        <v>94.1774</v>
      </c>
      <c r="N60" s="92"/>
    </row>
    <row r="61" spans="1:14" ht="19.5">
      <c r="A61" s="200" t="s">
        <v>155</v>
      </c>
      <c r="B61" s="188"/>
      <c r="C61" s="189"/>
      <c r="D61" s="190"/>
      <c r="E61" s="190"/>
      <c r="F61" s="191"/>
      <c r="G61" s="192"/>
      <c r="H61" s="192"/>
      <c r="I61" s="193"/>
      <c r="J61" s="194"/>
      <c r="K61" s="195"/>
      <c r="L61" s="196"/>
      <c r="M61" s="197"/>
      <c r="N61" s="201"/>
    </row>
    <row r="62" spans="1:14" ht="18" customHeight="1">
      <c r="A62" s="16" t="s">
        <v>31</v>
      </c>
      <c r="B62" s="17"/>
      <c r="C62" s="23" t="s">
        <v>77</v>
      </c>
      <c r="D62" s="21">
        <v>39867</v>
      </c>
      <c r="E62" s="21">
        <v>44235</v>
      </c>
      <c r="F62" s="22">
        <f>E62-$N$1</f>
        <v>465</v>
      </c>
      <c r="G62" s="18">
        <v>7868.37</v>
      </c>
      <c r="H62" s="19" t="s">
        <v>9</v>
      </c>
      <c r="I62" s="50">
        <v>12.5</v>
      </c>
      <c r="J62" s="50"/>
      <c r="K62" s="50"/>
      <c r="L62" s="50"/>
      <c r="M62" s="50">
        <v>104.1666</v>
      </c>
      <c r="N62" s="64"/>
    </row>
    <row r="63" spans="1:14" ht="18.75" customHeight="1">
      <c r="A63" s="16" t="s">
        <v>49</v>
      </c>
      <c r="B63" s="17"/>
      <c r="C63" s="23" t="s">
        <v>78</v>
      </c>
      <c r="D63" s="21">
        <v>40154</v>
      </c>
      <c r="E63" s="21">
        <v>44522</v>
      </c>
      <c r="F63" s="22">
        <f aca="true" t="shared" si="3" ref="F63:F71">E63-$N$1</f>
        <v>752</v>
      </c>
      <c r="G63" s="18">
        <v>10111.05</v>
      </c>
      <c r="H63" s="19" t="s">
        <v>9</v>
      </c>
      <c r="I63" s="50">
        <v>12</v>
      </c>
      <c r="J63" s="50"/>
      <c r="K63" s="50"/>
      <c r="L63" s="50"/>
      <c r="M63" s="50">
        <v>101.5126</v>
      </c>
      <c r="N63" s="64"/>
    </row>
    <row r="64" spans="1:14" ht="21" customHeight="1">
      <c r="A64" s="16" t="s">
        <v>57</v>
      </c>
      <c r="B64" s="17"/>
      <c r="C64" s="23" t="s">
        <v>58</v>
      </c>
      <c r="D64" s="21">
        <v>40819</v>
      </c>
      <c r="E64" s="21">
        <v>45187</v>
      </c>
      <c r="F64" s="22">
        <f>E64-$N$1</f>
        <v>1417</v>
      </c>
      <c r="G64" s="18">
        <v>10283.1</v>
      </c>
      <c r="H64" s="19" t="s">
        <v>9</v>
      </c>
      <c r="I64" s="50">
        <v>12</v>
      </c>
      <c r="J64" s="50"/>
      <c r="K64" s="50"/>
      <c r="L64" s="50"/>
      <c r="M64" s="50">
        <v>106.0241</v>
      </c>
      <c r="N64" s="64"/>
    </row>
    <row r="65" spans="1:14" ht="16.5" customHeight="1">
      <c r="A65" s="16" t="s">
        <v>59</v>
      </c>
      <c r="B65" s="17"/>
      <c r="C65" s="23" t="s">
        <v>60</v>
      </c>
      <c r="D65" s="21">
        <v>41547</v>
      </c>
      <c r="E65" s="21">
        <v>45915</v>
      </c>
      <c r="F65" s="22">
        <f t="shared" si="3"/>
        <v>2145</v>
      </c>
      <c r="G65" s="18">
        <v>27925.35</v>
      </c>
      <c r="H65" s="19" t="s">
        <v>9</v>
      </c>
      <c r="I65" s="50">
        <v>11</v>
      </c>
      <c r="J65" s="50"/>
      <c r="K65" s="50"/>
      <c r="L65" s="50"/>
      <c r="M65" s="50">
        <v>104.2501</v>
      </c>
      <c r="N65" s="64"/>
    </row>
    <row r="66" spans="1:14" ht="16.5" customHeight="1">
      <c r="A66" s="16" t="s">
        <v>61</v>
      </c>
      <c r="B66" s="17"/>
      <c r="C66" s="23" t="s">
        <v>217</v>
      </c>
      <c r="D66" s="21">
        <v>41939</v>
      </c>
      <c r="E66" s="21">
        <v>46307</v>
      </c>
      <c r="F66" s="22">
        <f t="shared" si="3"/>
        <v>2537</v>
      </c>
      <c r="G66" s="18">
        <v>35480.9</v>
      </c>
      <c r="H66" s="19" t="s">
        <v>9</v>
      </c>
      <c r="I66" s="50">
        <v>11</v>
      </c>
      <c r="J66" s="50"/>
      <c r="K66" s="50"/>
      <c r="L66" s="50"/>
      <c r="M66" s="50">
        <v>103.9984</v>
      </c>
      <c r="N66" s="63"/>
    </row>
    <row r="67" spans="1:14" ht="16.5" customHeight="1">
      <c r="A67" s="16" t="s">
        <v>104</v>
      </c>
      <c r="B67" s="17"/>
      <c r="C67" s="23" t="s">
        <v>105</v>
      </c>
      <c r="D67" s="21">
        <v>42352</v>
      </c>
      <c r="E67" s="21">
        <v>45628</v>
      </c>
      <c r="F67" s="22">
        <f t="shared" si="3"/>
        <v>1858</v>
      </c>
      <c r="G67" s="18">
        <v>25119.55</v>
      </c>
      <c r="H67" s="19" t="s">
        <v>9</v>
      </c>
      <c r="I67" s="50">
        <v>11</v>
      </c>
      <c r="J67" s="50"/>
      <c r="K67" s="50"/>
      <c r="L67" s="50" t="s">
        <v>30</v>
      </c>
      <c r="M67" s="50">
        <v>101.4092</v>
      </c>
      <c r="N67" s="63"/>
    </row>
    <row r="68" spans="1:14" ht="16.5" customHeight="1">
      <c r="A68" s="16" t="s">
        <v>187</v>
      </c>
      <c r="B68" s="17"/>
      <c r="C68" s="23" t="s">
        <v>118</v>
      </c>
      <c r="D68" s="21">
        <v>42093</v>
      </c>
      <c r="E68" s="21">
        <v>46461</v>
      </c>
      <c r="F68" s="22">
        <f>E68-$N$1</f>
        <v>2691</v>
      </c>
      <c r="G68" s="18">
        <v>51192.2</v>
      </c>
      <c r="H68" s="19" t="s">
        <v>9</v>
      </c>
      <c r="I68" s="50">
        <v>11</v>
      </c>
      <c r="J68" s="50"/>
      <c r="K68" s="50"/>
      <c r="L68" s="50"/>
      <c r="M68" s="50">
        <v>102.1937</v>
      </c>
      <c r="N68" s="63"/>
    </row>
    <row r="69" spans="1:14" ht="16.5" customHeight="1">
      <c r="A69" s="16" t="s">
        <v>140</v>
      </c>
      <c r="B69" s="17"/>
      <c r="C69" s="23" t="s">
        <v>141</v>
      </c>
      <c r="D69" s="21">
        <v>42513</v>
      </c>
      <c r="E69" s="21">
        <v>45789</v>
      </c>
      <c r="F69" s="22">
        <f t="shared" si="3"/>
        <v>2019</v>
      </c>
      <c r="G69" s="18">
        <v>36303.2</v>
      </c>
      <c r="H69" s="19" t="s">
        <v>9</v>
      </c>
      <c r="I69" s="50">
        <v>12.5</v>
      </c>
      <c r="J69" s="50"/>
      <c r="K69" s="50"/>
      <c r="L69" s="50"/>
      <c r="M69" s="50">
        <v>106.7977</v>
      </c>
      <c r="N69" s="63"/>
    </row>
    <row r="70" spans="1:14" ht="16.5" customHeight="1">
      <c r="A70" s="16" t="s">
        <v>126</v>
      </c>
      <c r="B70" s="17"/>
      <c r="C70" s="23" t="s">
        <v>127</v>
      </c>
      <c r="D70" s="21">
        <v>42667</v>
      </c>
      <c r="E70" s="21">
        <v>48127</v>
      </c>
      <c r="F70" s="22">
        <f t="shared" si="3"/>
        <v>4357</v>
      </c>
      <c r="G70" s="18">
        <v>40029.65</v>
      </c>
      <c r="H70" s="19" t="s">
        <v>9</v>
      </c>
      <c r="I70" s="50">
        <v>12</v>
      </c>
      <c r="J70" s="50"/>
      <c r="K70" s="50"/>
      <c r="L70" s="50"/>
      <c r="M70" s="50">
        <v>106.2523</v>
      </c>
      <c r="N70" s="63"/>
    </row>
    <row r="71" spans="1:14" ht="16.5" customHeight="1">
      <c r="A71" s="16" t="s">
        <v>166</v>
      </c>
      <c r="B71" s="17"/>
      <c r="C71" s="23" t="s">
        <v>167</v>
      </c>
      <c r="D71" s="21">
        <v>42793</v>
      </c>
      <c r="E71" s="21">
        <v>47161</v>
      </c>
      <c r="F71" s="22">
        <f t="shared" si="3"/>
        <v>3391</v>
      </c>
      <c r="G71" s="18">
        <v>14330.4</v>
      </c>
      <c r="H71" s="19" t="s">
        <v>9</v>
      </c>
      <c r="I71" s="50">
        <v>12.5</v>
      </c>
      <c r="J71" s="50"/>
      <c r="K71" s="50"/>
      <c r="L71" s="50"/>
      <c r="M71" s="50">
        <v>111.6234</v>
      </c>
      <c r="N71" s="63"/>
    </row>
    <row r="72" spans="1:14" ht="16.5" customHeight="1">
      <c r="A72" s="16" t="s">
        <v>152</v>
      </c>
      <c r="B72" s="17"/>
      <c r="C72" s="23" t="s">
        <v>151</v>
      </c>
      <c r="D72" s="21">
        <v>43066</v>
      </c>
      <c r="E72" s="21">
        <v>45614</v>
      </c>
      <c r="F72" s="22">
        <f aca="true" t="shared" si="4" ref="F72:F87">E72-$N$1</f>
        <v>1844</v>
      </c>
      <c r="G72" s="18">
        <v>41462.4</v>
      </c>
      <c r="H72" s="19" t="s">
        <v>9</v>
      </c>
      <c r="I72" s="50">
        <v>12.5</v>
      </c>
      <c r="J72" s="50"/>
      <c r="K72" s="50"/>
      <c r="L72" s="50"/>
      <c r="M72" s="50">
        <v>106.7376</v>
      </c>
      <c r="N72" s="63"/>
    </row>
    <row r="73" spans="1:16" ht="16.5" customHeight="1">
      <c r="A73" s="16" t="s">
        <v>203</v>
      </c>
      <c r="B73" s="17"/>
      <c r="C73" s="23" t="s">
        <v>204</v>
      </c>
      <c r="D73" s="21">
        <v>43129</v>
      </c>
      <c r="E73" s="21">
        <v>48589</v>
      </c>
      <c r="F73" s="22">
        <f t="shared" si="4"/>
        <v>4819</v>
      </c>
      <c r="G73" s="18">
        <v>41250.34</v>
      </c>
      <c r="H73" s="19" t="s">
        <v>9</v>
      </c>
      <c r="I73" s="50">
        <v>12.5</v>
      </c>
      <c r="J73" s="76"/>
      <c r="K73" s="76"/>
      <c r="L73" s="76"/>
      <c r="M73" s="76">
        <v>108.3856</v>
      </c>
      <c r="N73" s="86"/>
      <c r="P73" s="9" t="s">
        <v>210</v>
      </c>
    </row>
    <row r="74" spans="1:15" ht="16.5" customHeight="1">
      <c r="A74" s="16" t="s">
        <v>180</v>
      </c>
      <c r="B74" s="17"/>
      <c r="C74" s="23" t="s">
        <v>181</v>
      </c>
      <c r="D74" s="21">
        <v>43423</v>
      </c>
      <c r="E74" s="21">
        <v>50703</v>
      </c>
      <c r="F74" s="22">
        <f t="shared" si="4"/>
        <v>6933</v>
      </c>
      <c r="G74" s="18">
        <v>40393.25</v>
      </c>
      <c r="H74" s="19" t="s">
        <v>9</v>
      </c>
      <c r="I74" s="50">
        <v>11.95</v>
      </c>
      <c r="J74" s="76"/>
      <c r="K74" s="76"/>
      <c r="L74" s="76"/>
      <c r="M74" s="76">
        <v>102.8648</v>
      </c>
      <c r="N74" s="86"/>
      <c r="O74" s="9" t="s">
        <v>30</v>
      </c>
    </row>
    <row r="75" spans="1:14" ht="18.75" customHeight="1">
      <c r="A75" s="16" t="s">
        <v>198</v>
      </c>
      <c r="B75" s="17"/>
      <c r="C75" s="23" t="s">
        <v>197</v>
      </c>
      <c r="D75" s="21">
        <v>43549</v>
      </c>
      <c r="E75" s="21">
        <v>52649</v>
      </c>
      <c r="F75" s="22">
        <f t="shared" si="4"/>
        <v>8879</v>
      </c>
      <c r="G75" s="18">
        <v>16303.06</v>
      </c>
      <c r="H75" s="19" t="s">
        <v>9</v>
      </c>
      <c r="I75" s="50">
        <v>12.2</v>
      </c>
      <c r="J75" s="50"/>
      <c r="K75" s="50"/>
      <c r="L75" s="50"/>
      <c r="M75" s="50">
        <v>104.494</v>
      </c>
      <c r="N75" s="63"/>
    </row>
    <row r="76" spans="1:14" ht="18.75" customHeight="1">
      <c r="A76" s="16" t="s">
        <v>218</v>
      </c>
      <c r="B76" s="17"/>
      <c r="C76" s="23" t="s">
        <v>219</v>
      </c>
      <c r="D76" s="21">
        <v>43766</v>
      </c>
      <c r="E76" s="21">
        <v>49590</v>
      </c>
      <c r="F76" s="22">
        <f t="shared" si="4"/>
        <v>5820</v>
      </c>
      <c r="G76" s="18">
        <v>68466.07</v>
      </c>
      <c r="H76" s="19" t="s">
        <v>9</v>
      </c>
      <c r="I76" s="50">
        <v>11.75</v>
      </c>
      <c r="J76" s="50">
        <v>11.55</v>
      </c>
      <c r="K76" s="50">
        <v>101.4614</v>
      </c>
      <c r="L76" s="50">
        <v>101.3323</v>
      </c>
      <c r="M76" s="50">
        <v>98.3649</v>
      </c>
      <c r="N76" s="63">
        <v>284400000</v>
      </c>
    </row>
    <row r="77" spans="1:14" ht="18.75" customHeight="1">
      <c r="A77" s="16" t="s">
        <v>218</v>
      </c>
      <c r="B77" s="17"/>
      <c r="C77" s="23" t="s">
        <v>219</v>
      </c>
      <c r="D77" s="21">
        <v>43766</v>
      </c>
      <c r="E77" s="21">
        <v>49590</v>
      </c>
      <c r="F77" s="22">
        <f t="shared" si="4"/>
        <v>5820</v>
      </c>
      <c r="G77" s="18">
        <v>68466.07</v>
      </c>
      <c r="H77" s="19" t="s">
        <v>9</v>
      </c>
      <c r="I77" s="50">
        <v>11.75</v>
      </c>
      <c r="J77" s="50">
        <v>12.15</v>
      </c>
      <c r="K77" s="50">
        <v>97.5333</v>
      </c>
      <c r="L77" s="50">
        <v>97.4042</v>
      </c>
      <c r="M77" s="50">
        <v>98.3649</v>
      </c>
      <c r="N77" s="63">
        <v>700000000</v>
      </c>
    </row>
    <row r="78" spans="1:14" ht="18.75" customHeight="1">
      <c r="A78" s="16" t="s">
        <v>218</v>
      </c>
      <c r="B78" s="17"/>
      <c r="C78" s="23" t="s">
        <v>219</v>
      </c>
      <c r="D78" s="21">
        <v>43766</v>
      </c>
      <c r="E78" s="21">
        <v>49590</v>
      </c>
      <c r="F78" s="22">
        <f t="shared" si="4"/>
        <v>5820</v>
      </c>
      <c r="G78" s="18">
        <v>68466.07</v>
      </c>
      <c r="H78" s="19" t="s">
        <v>9</v>
      </c>
      <c r="I78" s="50">
        <v>11.75</v>
      </c>
      <c r="J78" s="50">
        <v>12.21</v>
      </c>
      <c r="K78" s="50">
        <v>97.15333</v>
      </c>
      <c r="L78" s="50">
        <v>97.0242</v>
      </c>
      <c r="M78" s="50">
        <v>98.3649</v>
      </c>
      <c r="N78" s="63">
        <v>354500000</v>
      </c>
    </row>
    <row r="79" spans="1:14" ht="18.75" customHeight="1">
      <c r="A79" s="16" t="s">
        <v>218</v>
      </c>
      <c r="B79" s="17"/>
      <c r="C79" s="23" t="s">
        <v>219</v>
      </c>
      <c r="D79" s="21">
        <v>43766</v>
      </c>
      <c r="E79" s="21">
        <v>49590</v>
      </c>
      <c r="F79" s="22">
        <f t="shared" si="4"/>
        <v>5820</v>
      </c>
      <c r="G79" s="18">
        <v>68466.07</v>
      </c>
      <c r="H79" s="19" t="s">
        <v>9</v>
      </c>
      <c r="I79" s="50">
        <v>11.75</v>
      </c>
      <c r="J79" s="50">
        <v>12.1</v>
      </c>
      <c r="K79" s="50">
        <v>97.8516</v>
      </c>
      <c r="L79" s="50">
        <v>97.7225</v>
      </c>
      <c r="M79" s="50">
        <v>98.3649</v>
      </c>
      <c r="N79" s="63">
        <v>300000000</v>
      </c>
    </row>
    <row r="80" spans="1:14" ht="18.75" customHeight="1">
      <c r="A80" s="16" t="s">
        <v>218</v>
      </c>
      <c r="B80" s="17"/>
      <c r="C80" s="23" t="s">
        <v>219</v>
      </c>
      <c r="D80" s="21">
        <v>43766</v>
      </c>
      <c r="E80" s="21">
        <v>49590</v>
      </c>
      <c r="F80" s="22">
        <f t="shared" si="4"/>
        <v>5820</v>
      </c>
      <c r="G80" s="18">
        <v>68466.07</v>
      </c>
      <c r="H80" s="19" t="s">
        <v>9</v>
      </c>
      <c r="I80" s="50">
        <v>11.75</v>
      </c>
      <c r="J80" s="50">
        <v>11.75</v>
      </c>
      <c r="K80" s="50">
        <v>100.1255</v>
      </c>
      <c r="L80" s="50">
        <v>99.9964</v>
      </c>
      <c r="M80" s="50">
        <v>98.3649</v>
      </c>
      <c r="N80" s="63">
        <v>101000000</v>
      </c>
    </row>
    <row r="81" spans="1:14" ht="18.75" customHeight="1">
      <c r="A81" s="16" t="s">
        <v>218</v>
      </c>
      <c r="B81" s="17"/>
      <c r="C81" s="23" t="s">
        <v>219</v>
      </c>
      <c r="D81" s="21">
        <v>43766</v>
      </c>
      <c r="E81" s="21">
        <v>49590</v>
      </c>
      <c r="F81" s="22">
        <f t="shared" si="4"/>
        <v>5820</v>
      </c>
      <c r="G81" s="18">
        <v>68466.07</v>
      </c>
      <c r="H81" s="19" t="s">
        <v>9</v>
      </c>
      <c r="I81" s="50">
        <v>11.75</v>
      </c>
      <c r="J81" s="50">
        <v>12.05</v>
      </c>
      <c r="K81" s="50">
        <v>98.1716</v>
      </c>
      <c r="L81" s="50">
        <v>98.0425</v>
      </c>
      <c r="M81" s="50">
        <v>98.3649</v>
      </c>
      <c r="N81" s="63">
        <v>450000000</v>
      </c>
    </row>
    <row r="82" spans="1:14" ht="18.75" customHeight="1">
      <c r="A82" s="16" t="s">
        <v>218</v>
      </c>
      <c r="B82" s="17"/>
      <c r="C82" s="23" t="s">
        <v>219</v>
      </c>
      <c r="D82" s="21">
        <v>43766</v>
      </c>
      <c r="E82" s="21">
        <v>49590</v>
      </c>
      <c r="F82" s="22">
        <f t="shared" si="4"/>
        <v>5820</v>
      </c>
      <c r="G82" s="18">
        <v>68466.07</v>
      </c>
      <c r="H82" s="19" t="s">
        <v>9</v>
      </c>
      <c r="I82" s="50">
        <v>11.75</v>
      </c>
      <c r="J82" s="50">
        <v>12.125</v>
      </c>
      <c r="K82" s="50">
        <v>97.6923</v>
      </c>
      <c r="L82" s="50">
        <v>97.5632</v>
      </c>
      <c r="M82" s="50">
        <v>98.3649</v>
      </c>
      <c r="N82" s="63">
        <v>150000000</v>
      </c>
    </row>
    <row r="83" spans="1:14" ht="18.75" customHeight="1">
      <c r="A83" s="16" t="s">
        <v>218</v>
      </c>
      <c r="B83" s="17"/>
      <c r="C83" s="23" t="s">
        <v>219</v>
      </c>
      <c r="D83" s="21">
        <v>43766</v>
      </c>
      <c r="E83" s="21">
        <v>49590</v>
      </c>
      <c r="F83" s="22">
        <f t="shared" si="4"/>
        <v>5820</v>
      </c>
      <c r="G83" s="18">
        <v>68466.07</v>
      </c>
      <c r="H83" s="19" t="s">
        <v>9</v>
      </c>
      <c r="I83" s="50">
        <v>11.75</v>
      </c>
      <c r="J83" s="50">
        <v>12.2</v>
      </c>
      <c r="K83" s="50">
        <v>97.2165</v>
      </c>
      <c r="L83" s="50">
        <v>97.0874</v>
      </c>
      <c r="M83" s="50">
        <v>98.3649</v>
      </c>
      <c r="N83" s="63">
        <v>100000000</v>
      </c>
    </row>
    <row r="84" spans="1:14" ht="18.75" customHeight="1">
      <c r="A84" s="16" t="s">
        <v>218</v>
      </c>
      <c r="B84" s="17"/>
      <c r="C84" s="23" t="s">
        <v>219</v>
      </c>
      <c r="D84" s="21">
        <v>43766</v>
      </c>
      <c r="E84" s="21">
        <v>49590</v>
      </c>
      <c r="F84" s="22">
        <f t="shared" si="4"/>
        <v>5820</v>
      </c>
      <c r="G84" s="18">
        <v>68466.07</v>
      </c>
      <c r="H84" s="19" t="s">
        <v>9</v>
      </c>
      <c r="I84" s="50">
        <v>11.75</v>
      </c>
      <c r="J84" s="50">
        <v>11.73</v>
      </c>
      <c r="K84" s="50">
        <v>100.2579</v>
      </c>
      <c r="L84" s="50">
        <v>100.1288</v>
      </c>
      <c r="M84" s="50">
        <v>98.3649</v>
      </c>
      <c r="N84" s="63">
        <v>119500000</v>
      </c>
    </row>
    <row r="85" spans="1:14" ht="18.75" customHeight="1">
      <c r="A85" s="16" t="s">
        <v>218</v>
      </c>
      <c r="B85" s="17"/>
      <c r="C85" s="23" t="s">
        <v>219</v>
      </c>
      <c r="D85" s="21">
        <v>43766</v>
      </c>
      <c r="E85" s="21">
        <v>49590</v>
      </c>
      <c r="F85" s="22">
        <f t="shared" si="4"/>
        <v>5820</v>
      </c>
      <c r="G85" s="18">
        <v>68466.07</v>
      </c>
      <c r="H85" s="19" t="s">
        <v>9</v>
      </c>
      <c r="I85" s="50">
        <v>11.75</v>
      </c>
      <c r="J85" s="50">
        <v>12.4902</v>
      </c>
      <c r="K85" s="50">
        <v>95.4087</v>
      </c>
      <c r="L85" s="50">
        <v>95.2796</v>
      </c>
      <c r="M85" s="50">
        <v>98.3649</v>
      </c>
      <c r="N85" s="63">
        <v>100000000</v>
      </c>
    </row>
    <row r="86" spans="1:14" ht="18.75" customHeight="1">
      <c r="A86" s="66" t="s">
        <v>133</v>
      </c>
      <c r="B86" s="67"/>
      <c r="C86" s="68" t="s">
        <v>134</v>
      </c>
      <c r="D86" s="74">
        <v>42836</v>
      </c>
      <c r="E86" s="74">
        <v>43929</v>
      </c>
      <c r="F86" s="69">
        <f t="shared" si="4"/>
        <v>159</v>
      </c>
      <c r="G86" s="70">
        <v>150</v>
      </c>
      <c r="H86" s="75" t="s">
        <v>9</v>
      </c>
      <c r="I86" s="76">
        <v>10</v>
      </c>
      <c r="J86" s="76">
        <v>10</v>
      </c>
      <c r="K86" s="76">
        <v>100.66</v>
      </c>
      <c r="L86" s="76">
        <v>100</v>
      </c>
      <c r="M86" s="76">
        <v>100</v>
      </c>
      <c r="N86" s="86">
        <v>170208</v>
      </c>
    </row>
    <row r="87" spans="1:14" ht="18.75" customHeight="1">
      <c r="A87" s="16" t="s">
        <v>146</v>
      </c>
      <c r="B87" s="17"/>
      <c r="C87" s="23" t="s">
        <v>147</v>
      </c>
      <c r="D87" s="21">
        <v>42989</v>
      </c>
      <c r="E87" s="21">
        <v>44081</v>
      </c>
      <c r="F87" s="22">
        <f t="shared" si="4"/>
        <v>311</v>
      </c>
      <c r="G87" s="18">
        <f>247+197</f>
        <v>444</v>
      </c>
      <c r="H87" s="19" t="s">
        <v>9</v>
      </c>
      <c r="I87" s="50">
        <v>10</v>
      </c>
      <c r="J87" s="50">
        <v>10</v>
      </c>
      <c r="K87" s="50">
        <v>101.51</v>
      </c>
      <c r="L87" s="50">
        <v>100</v>
      </c>
      <c r="M87" s="50">
        <v>100</v>
      </c>
      <c r="N87" s="63">
        <v>1918385</v>
      </c>
    </row>
    <row r="88" spans="1:15" ht="21" thickBot="1">
      <c r="A88" s="259" t="s">
        <v>125</v>
      </c>
      <c r="B88" s="254"/>
      <c r="C88" s="255"/>
      <c r="D88" s="254"/>
      <c r="E88" s="254"/>
      <c r="F88" s="254"/>
      <c r="G88" s="254"/>
      <c r="H88" s="254"/>
      <c r="I88" s="256"/>
      <c r="J88" s="257"/>
      <c r="K88" s="257"/>
      <c r="L88" s="258"/>
      <c r="M88" s="257"/>
      <c r="N88" s="260"/>
      <c r="O88" s="9" t="s">
        <v>30</v>
      </c>
    </row>
    <row r="89" spans="1:15" ht="21" customHeight="1">
      <c r="A89" s="171" t="s">
        <v>160</v>
      </c>
      <c r="B89" s="172"/>
      <c r="C89" s="173"/>
      <c r="D89" s="174"/>
      <c r="E89" s="174"/>
      <c r="F89" s="175"/>
      <c r="G89" s="176"/>
      <c r="H89" s="177"/>
      <c r="I89" s="178"/>
      <c r="J89" s="179"/>
      <c r="K89" s="179"/>
      <c r="L89" s="179"/>
      <c r="M89" s="179"/>
      <c r="N89" s="240"/>
      <c r="O89" s="242"/>
    </row>
    <row r="90" spans="1:14" ht="17.25" customHeight="1">
      <c r="A90" s="88" t="s">
        <v>138</v>
      </c>
      <c r="B90" s="87"/>
      <c r="C90" s="89" t="s">
        <v>139</v>
      </c>
      <c r="D90" s="104">
        <v>39167</v>
      </c>
      <c r="E90" s="104">
        <v>44627</v>
      </c>
      <c r="F90" s="79">
        <f aca="true" t="shared" si="5" ref="F90:F109">E90-$N$1</f>
        <v>857</v>
      </c>
      <c r="G90" s="93">
        <v>3654.6</v>
      </c>
      <c r="H90" s="105" t="s">
        <v>9</v>
      </c>
      <c r="I90" s="65">
        <v>14.5</v>
      </c>
      <c r="J90" s="91">
        <v>9.9136</v>
      </c>
      <c r="K90" s="187">
        <v>111.5001</v>
      </c>
      <c r="L90" s="187">
        <v>109.3888</v>
      </c>
      <c r="M90" s="187">
        <v>102.385</v>
      </c>
      <c r="N90" s="94">
        <v>42000000</v>
      </c>
    </row>
    <row r="91" spans="1:14" ht="16.5" customHeight="1">
      <c r="A91" s="16" t="s">
        <v>68</v>
      </c>
      <c r="B91" s="17"/>
      <c r="C91" s="23" t="s">
        <v>74</v>
      </c>
      <c r="D91" s="21">
        <v>40112</v>
      </c>
      <c r="E91" s="21">
        <v>45572</v>
      </c>
      <c r="F91" s="22">
        <f t="shared" si="5"/>
        <v>1802</v>
      </c>
      <c r="G91" s="18">
        <v>9420.45</v>
      </c>
      <c r="H91" s="19" t="s">
        <v>9</v>
      </c>
      <c r="I91" s="50">
        <v>12.5</v>
      </c>
      <c r="J91" s="51">
        <v>10.225</v>
      </c>
      <c r="K91" s="50">
        <v>109.2732</v>
      </c>
      <c r="L91" s="50">
        <v>108.6551</v>
      </c>
      <c r="M91" s="50">
        <v>108.82</v>
      </c>
      <c r="N91" s="63">
        <v>6000000</v>
      </c>
    </row>
    <row r="92" spans="1:14" ht="13.5">
      <c r="A92" s="16" t="s">
        <v>35</v>
      </c>
      <c r="B92" s="17"/>
      <c r="C92" s="23" t="s">
        <v>75</v>
      </c>
      <c r="D92" s="21">
        <v>40266</v>
      </c>
      <c r="E92" s="21">
        <v>45726</v>
      </c>
      <c r="F92" s="22">
        <f t="shared" si="5"/>
        <v>1956</v>
      </c>
      <c r="G92" s="18">
        <v>22336.25</v>
      </c>
      <c r="H92" s="19" t="s">
        <v>9</v>
      </c>
      <c r="I92" s="50">
        <v>10.25</v>
      </c>
      <c r="J92" s="51">
        <v>10.75</v>
      </c>
      <c r="K92" s="50">
        <v>99.2686</v>
      </c>
      <c r="L92" s="50">
        <v>97.9733</v>
      </c>
      <c r="M92" s="50">
        <v>98.3678</v>
      </c>
      <c r="N92" s="63">
        <v>1000000</v>
      </c>
    </row>
    <row r="93" spans="1:14" ht="16.5" customHeight="1">
      <c r="A93" s="16" t="s">
        <v>53</v>
      </c>
      <c r="B93" s="17" t="s">
        <v>45</v>
      </c>
      <c r="C93" s="23" t="s">
        <v>50</v>
      </c>
      <c r="D93" s="21">
        <v>41085</v>
      </c>
      <c r="E93" s="21">
        <v>44725</v>
      </c>
      <c r="F93" s="22">
        <f t="shared" si="5"/>
        <v>955</v>
      </c>
      <c r="G93" s="18">
        <v>35273.7</v>
      </c>
      <c r="H93" s="19" t="s">
        <v>9</v>
      </c>
      <c r="I93" s="50">
        <v>12.705</v>
      </c>
      <c r="J93" s="50">
        <v>9.9167</v>
      </c>
      <c r="K93" s="50">
        <v>111.0586</v>
      </c>
      <c r="L93" s="50">
        <v>106.2768</v>
      </c>
      <c r="M93" s="50">
        <v>105.3868</v>
      </c>
      <c r="N93" s="63">
        <v>6000000</v>
      </c>
    </row>
    <row r="94" spans="1:14" ht="13.5">
      <c r="A94" s="66" t="s">
        <v>191</v>
      </c>
      <c r="B94" s="67"/>
      <c r="C94" s="68" t="s">
        <v>192</v>
      </c>
      <c r="D94" s="106">
        <v>43493</v>
      </c>
      <c r="E94" s="74">
        <v>44221</v>
      </c>
      <c r="F94" s="69">
        <f t="shared" si="5"/>
        <v>451</v>
      </c>
      <c r="G94" s="107">
        <v>23774.63</v>
      </c>
      <c r="H94" s="75" t="s">
        <v>9</v>
      </c>
      <c r="I94" s="199">
        <v>10.701</v>
      </c>
      <c r="J94" s="76">
        <v>9.3</v>
      </c>
      <c r="K94" s="76">
        <v>104.3671</v>
      </c>
      <c r="L94" s="76">
        <v>101.5743</v>
      </c>
      <c r="M94" s="76">
        <v>101.0283</v>
      </c>
      <c r="N94" s="86">
        <v>2000000</v>
      </c>
    </row>
    <row r="95" spans="1:14" ht="13.5">
      <c r="A95" s="66" t="s">
        <v>191</v>
      </c>
      <c r="B95" s="67"/>
      <c r="C95" s="68" t="s">
        <v>192</v>
      </c>
      <c r="D95" s="106">
        <v>43493</v>
      </c>
      <c r="E95" s="74">
        <v>44221</v>
      </c>
      <c r="F95" s="69">
        <f t="shared" si="5"/>
        <v>451</v>
      </c>
      <c r="G95" s="107">
        <v>23774.63</v>
      </c>
      <c r="H95" s="75" t="s">
        <v>9</v>
      </c>
      <c r="I95" s="199">
        <v>10.701</v>
      </c>
      <c r="J95" s="76">
        <v>9.8462</v>
      </c>
      <c r="K95" s="76">
        <v>103.7354</v>
      </c>
      <c r="L95" s="76">
        <v>100.9426</v>
      </c>
      <c r="M95" s="76">
        <v>101.0283</v>
      </c>
      <c r="N95" s="86">
        <v>20000000</v>
      </c>
    </row>
    <row r="96" spans="1:14" ht="17.25" customHeight="1">
      <c r="A96" s="66" t="s">
        <v>193</v>
      </c>
      <c r="B96" s="67"/>
      <c r="C96" s="68" t="s">
        <v>194</v>
      </c>
      <c r="D96" s="74">
        <v>43521</v>
      </c>
      <c r="E96" s="74">
        <v>45341</v>
      </c>
      <c r="F96" s="69">
        <f t="shared" si="5"/>
        <v>1571</v>
      </c>
      <c r="G96" s="70">
        <v>20593.62</v>
      </c>
      <c r="H96" s="75" t="s">
        <v>9</v>
      </c>
      <c r="I96" s="114">
        <v>11.304</v>
      </c>
      <c r="J96" s="77">
        <v>10.15</v>
      </c>
      <c r="K96" s="77">
        <v>106.0018</v>
      </c>
      <c r="L96" s="77">
        <v>103.9211</v>
      </c>
      <c r="M96" s="77">
        <v>105.127</v>
      </c>
      <c r="N96" s="198">
        <v>4000000</v>
      </c>
    </row>
    <row r="97" spans="1:14" ht="18.75" customHeight="1">
      <c r="A97" s="16" t="s">
        <v>52</v>
      </c>
      <c r="B97" s="17" t="s">
        <v>45</v>
      </c>
      <c r="C97" s="23" t="s">
        <v>40</v>
      </c>
      <c r="D97" s="21">
        <v>40483</v>
      </c>
      <c r="E97" s="21">
        <v>44123</v>
      </c>
      <c r="F97" s="22">
        <f t="shared" si="5"/>
        <v>353</v>
      </c>
      <c r="G97" s="18">
        <f>13847.9+1111.65+3890.35</f>
        <v>18849.899999999998</v>
      </c>
      <c r="H97" s="19" t="s">
        <v>9</v>
      </c>
      <c r="I97" s="50">
        <v>9.307</v>
      </c>
      <c r="J97" s="50">
        <v>9.7293</v>
      </c>
      <c r="K97" s="50">
        <v>99.893</v>
      </c>
      <c r="L97" s="50">
        <v>99.6117</v>
      </c>
      <c r="M97" s="50">
        <v>99.5712</v>
      </c>
      <c r="N97" s="63">
        <v>4250000</v>
      </c>
    </row>
    <row r="98" spans="1:14" ht="13.5">
      <c r="A98" s="16" t="s">
        <v>47</v>
      </c>
      <c r="B98" s="17" t="s">
        <v>45</v>
      </c>
      <c r="C98" s="23" t="s">
        <v>43</v>
      </c>
      <c r="D98" s="21">
        <v>40658</v>
      </c>
      <c r="E98" s="21">
        <v>45999</v>
      </c>
      <c r="F98" s="22">
        <f t="shared" si="5"/>
        <v>2229</v>
      </c>
      <c r="G98" s="18">
        <f>7329.35+6183.75</f>
        <v>13513.1</v>
      </c>
      <c r="H98" s="19" t="s">
        <v>9</v>
      </c>
      <c r="I98" s="50">
        <v>9</v>
      </c>
      <c r="J98" s="51">
        <v>10.7464</v>
      </c>
      <c r="K98" s="50">
        <v>95.6748</v>
      </c>
      <c r="L98" s="50">
        <v>92.2874</v>
      </c>
      <c r="M98" s="50">
        <v>92.4912</v>
      </c>
      <c r="N98" s="63">
        <v>3000000</v>
      </c>
    </row>
    <row r="99" spans="1:14" ht="18" customHeight="1">
      <c r="A99" s="16" t="s">
        <v>31</v>
      </c>
      <c r="B99" s="17"/>
      <c r="C99" s="23" t="s">
        <v>77</v>
      </c>
      <c r="D99" s="21">
        <v>39867</v>
      </c>
      <c r="E99" s="21">
        <v>44235</v>
      </c>
      <c r="F99" s="22">
        <f t="shared" si="5"/>
        <v>465</v>
      </c>
      <c r="G99" s="18">
        <v>7868.37</v>
      </c>
      <c r="H99" s="19" t="s">
        <v>9</v>
      </c>
      <c r="I99" s="50">
        <v>12.5</v>
      </c>
      <c r="J99" s="50">
        <v>9.6226</v>
      </c>
      <c r="K99" s="50">
        <v>106.1283</v>
      </c>
      <c r="L99" s="50">
        <v>103.3467</v>
      </c>
      <c r="M99" s="50">
        <v>104.1666</v>
      </c>
      <c r="N99" s="64">
        <v>48000</v>
      </c>
    </row>
    <row r="100" spans="1:14" ht="16.5" customHeight="1">
      <c r="A100" s="16" t="s">
        <v>187</v>
      </c>
      <c r="B100" s="17"/>
      <c r="C100" s="23" t="s">
        <v>118</v>
      </c>
      <c r="D100" s="21">
        <v>42093</v>
      </c>
      <c r="E100" s="21">
        <v>46461</v>
      </c>
      <c r="F100" s="22">
        <f t="shared" si="5"/>
        <v>2691</v>
      </c>
      <c r="G100" s="18">
        <v>51192.2</v>
      </c>
      <c r="H100" s="19" t="s">
        <v>9</v>
      </c>
      <c r="I100" s="50">
        <v>11</v>
      </c>
      <c r="J100" s="50">
        <v>11.34</v>
      </c>
      <c r="K100" s="50">
        <v>100.1771</v>
      </c>
      <c r="L100" s="50">
        <v>98.9985</v>
      </c>
      <c r="M100" s="50">
        <v>102.1937</v>
      </c>
      <c r="N100" s="63">
        <v>3000000</v>
      </c>
    </row>
    <row r="101" spans="1:15" ht="16.5" customHeight="1">
      <c r="A101" s="16" t="s">
        <v>180</v>
      </c>
      <c r="B101" s="17"/>
      <c r="C101" s="23" t="s">
        <v>181</v>
      </c>
      <c r="D101" s="21">
        <v>43423</v>
      </c>
      <c r="E101" s="21">
        <v>50703</v>
      </c>
      <c r="F101" s="22">
        <f t="shared" si="5"/>
        <v>6933</v>
      </c>
      <c r="G101" s="18">
        <v>40393.25</v>
      </c>
      <c r="H101" s="19" t="s">
        <v>9</v>
      </c>
      <c r="I101" s="50">
        <v>11.95</v>
      </c>
      <c r="J101" s="76">
        <v>12.65</v>
      </c>
      <c r="K101" s="76">
        <v>101.1605</v>
      </c>
      <c r="L101" s="76">
        <v>95.7436</v>
      </c>
      <c r="M101" s="76">
        <v>102.8648</v>
      </c>
      <c r="N101" s="86">
        <v>1000000</v>
      </c>
      <c r="O101" s="9" t="s">
        <v>30</v>
      </c>
    </row>
    <row r="102" spans="1:14" ht="18.75" customHeight="1">
      <c r="A102" s="16" t="s">
        <v>218</v>
      </c>
      <c r="B102" s="17"/>
      <c r="C102" s="23" t="s">
        <v>219</v>
      </c>
      <c r="D102" s="21">
        <v>43766</v>
      </c>
      <c r="E102" s="21">
        <v>49590</v>
      </c>
      <c r="F102" s="22">
        <f t="shared" si="5"/>
        <v>5820</v>
      </c>
      <c r="G102" s="18">
        <v>68466.07</v>
      </c>
      <c r="H102" s="19" t="s">
        <v>9</v>
      </c>
      <c r="I102" s="50">
        <v>11.75</v>
      </c>
      <c r="J102" s="50">
        <v>11.8</v>
      </c>
      <c r="K102" s="50">
        <v>99.7958</v>
      </c>
      <c r="L102" s="50">
        <v>99.6667</v>
      </c>
      <c r="M102" s="50">
        <v>98.3649</v>
      </c>
      <c r="N102" s="63">
        <v>5000000</v>
      </c>
    </row>
    <row r="103" spans="1:14" ht="18.75" customHeight="1">
      <c r="A103" s="16" t="s">
        <v>218</v>
      </c>
      <c r="B103" s="17"/>
      <c r="C103" s="23" t="s">
        <v>219</v>
      </c>
      <c r="D103" s="21">
        <v>43766</v>
      </c>
      <c r="E103" s="21">
        <v>49590</v>
      </c>
      <c r="F103" s="22">
        <f t="shared" si="5"/>
        <v>5820</v>
      </c>
      <c r="G103" s="18">
        <v>68466.07</v>
      </c>
      <c r="H103" s="19" t="s">
        <v>9</v>
      </c>
      <c r="I103" s="50">
        <v>11.75</v>
      </c>
      <c r="J103" s="50">
        <v>12.3101</v>
      </c>
      <c r="K103" s="50">
        <v>96.5245</v>
      </c>
      <c r="L103" s="50">
        <v>96.3954</v>
      </c>
      <c r="M103" s="50">
        <v>98.3649</v>
      </c>
      <c r="N103" s="63">
        <v>3000000</v>
      </c>
    </row>
    <row r="104" spans="1:14" ht="18.75" customHeight="1">
      <c r="A104" s="16" t="s">
        <v>218</v>
      </c>
      <c r="B104" s="17"/>
      <c r="C104" s="23" t="s">
        <v>219</v>
      </c>
      <c r="D104" s="21">
        <v>43766</v>
      </c>
      <c r="E104" s="21">
        <v>49590</v>
      </c>
      <c r="F104" s="22">
        <f t="shared" si="5"/>
        <v>5820</v>
      </c>
      <c r="G104" s="18">
        <v>68466.07</v>
      </c>
      <c r="H104" s="19" t="s">
        <v>9</v>
      </c>
      <c r="I104" s="50">
        <v>11.75</v>
      </c>
      <c r="J104" s="50">
        <v>12</v>
      </c>
      <c r="K104" s="50">
        <v>98.4932</v>
      </c>
      <c r="L104" s="50">
        <v>98.3641</v>
      </c>
      <c r="M104" s="50">
        <v>98.3649</v>
      </c>
      <c r="N104" s="63">
        <v>12000000</v>
      </c>
    </row>
    <row r="105" spans="1:14" ht="18.75" customHeight="1">
      <c r="A105" s="16" t="s">
        <v>218</v>
      </c>
      <c r="B105" s="17"/>
      <c r="C105" s="23" t="s">
        <v>219</v>
      </c>
      <c r="D105" s="21">
        <v>43766</v>
      </c>
      <c r="E105" s="21">
        <v>49590</v>
      </c>
      <c r="F105" s="22">
        <f t="shared" si="5"/>
        <v>5820</v>
      </c>
      <c r="G105" s="18">
        <v>68466.07</v>
      </c>
      <c r="H105" s="19" t="s">
        <v>9</v>
      </c>
      <c r="I105" s="50">
        <v>11.75</v>
      </c>
      <c r="J105" s="50">
        <v>11.69</v>
      </c>
      <c r="K105" s="50">
        <v>100.5235</v>
      </c>
      <c r="L105" s="50">
        <v>100.3944</v>
      </c>
      <c r="M105" s="50">
        <v>98.3649</v>
      </c>
      <c r="N105" s="63">
        <v>2000000</v>
      </c>
    </row>
    <row r="106" spans="1:14" ht="18.75" customHeight="1">
      <c r="A106" s="16" t="s">
        <v>218</v>
      </c>
      <c r="B106" s="17"/>
      <c r="C106" s="23" t="s">
        <v>219</v>
      </c>
      <c r="D106" s="21">
        <v>43766</v>
      </c>
      <c r="E106" s="21">
        <v>49590</v>
      </c>
      <c r="F106" s="22">
        <f t="shared" si="5"/>
        <v>5820</v>
      </c>
      <c r="G106" s="18">
        <v>68466.07</v>
      </c>
      <c r="H106" s="19" t="s">
        <v>9</v>
      </c>
      <c r="I106" s="50">
        <v>11.75</v>
      </c>
      <c r="J106" s="50">
        <v>11.65</v>
      </c>
      <c r="K106" s="50">
        <v>100.7901</v>
      </c>
      <c r="L106" s="50">
        <v>100.661</v>
      </c>
      <c r="M106" s="50">
        <v>98.3649</v>
      </c>
      <c r="N106" s="63">
        <v>5000000</v>
      </c>
    </row>
    <row r="107" spans="1:14" ht="18.75" customHeight="1">
      <c r="A107" s="16" t="s">
        <v>218</v>
      </c>
      <c r="B107" s="17"/>
      <c r="C107" s="23" t="s">
        <v>219</v>
      </c>
      <c r="D107" s="21">
        <v>43766</v>
      </c>
      <c r="E107" s="21">
        <v>49590</v>
      </c>
      <c r="F107" s="22">
        <f t="shared" si="5"/>
        <v>5820</v>
      </c>
      <c r="G107" s="18">
        <v>68466.07</v>
      </c>
      <c r="H107" s="19" t="s">
        <v>9</v>
      </c>
      <c r="I107" s="50">
        <v>11.75</v>
      </c>
      <c r="J107" s="50">
        <v>11.57</v>
      </c>
      <c r="K107" s="50">
        <v>101.3266</v>
      </c>
      <c r="L107" s="50">
        <v>101.1975</v>
      </c>
      <c r="M107" s="50">
        <v>98.3649</v>
      </c>
      <c r="N107" s="63">
        <v>3000000</v>
      </c>
    </row>
    <row r="108" spans="1:14" ht="18.75" customHeight="1">
      <c r="A108" s="16" t="s">
        <v>218</v>
      </c>
      <c r="B108" s="17"/>
      <c r="C108" s="23" t="s">
        <v>219</v>
      </c>
      <c r="D108" s="21">
        <v>43766</v>
      </c>
      <c r="E108" s="21">
        <v>49590</v>
      </c>
      <c r="F108" s="22">
        <f t="shared" si="5"/>
        <v>5820</v>
      </c>
      <c r="G108" s="18">
        <v>68466.07</v>
      </c>
      <c r="H108" s="19" t="s">
        <v>9</v>
      </c>
      <c r="I108" s="50">
        <v>11.75</v>
      </c>
      <c r="J108" s="50">
        <v>11.78</v>
      </c>
      <c r="K108" s="50">
        <v>99.9275</v>
      </c>
      <c r="L108" s="50">
        <v>99.7984</v>
      </c>
      <c r="M108" s="50">
        <v>98.3649</v>
      </c>
      <c r="N108" s="63">
        <v>2000000</v>
      </c>
    </row>
    <row r="109" spans="1:14" ht="18.75" customHeight="1" thickBot="1">
      <c r="A109" s="16" t="s">
        <v>218</v>
      </c>
      <c r="B109" s="17"/>
      <c r="C109" s="23" t="s">
        <v>219</v>
      </c>
      <c r="D109" s="21">
        <v>43766</v>
      </c>
      <c r="E109" s="21">
        <v>49590</v>
      </c>
      <c r="F109" s="22">
        <f t="shared" si="5"/>
        <v>5820</v>
      </c>
      <c r="G109" s="18">
        <v>68466.07</v>
      </c>
      <c r="H109" s="19" t="s">
        <v>9</v>
      </c>
      <c r="I109" s="50">
        <v>11.75</v>
      </c>
      <c r="J109" s="50">
        <v>11.64</v>
      </c>
      <c r="K109" s="50">
        <v>100.8569</v>
      </c>
      <c r="L109" s="50">
        <v>100.7278</v>
      </c>
      <c r="M109" s="50">
        <v>98.3649</v>
      </c>
      <c r="N109" s="63">
        <v>15000000</v>
      </c>
    </row>
    <row r="110" spans="1:14" ht="24" customHeight="1">
      <c r="A110" s="219" t="s">
        <v>165</v>
      </c>
      <c r="B110" s="220"/>
      <c r="C110" s="221"/>
      <c r="D110" s="220"/>
      <c r="E110" s="220"/>
      <c r="F110" s="220"/>
      <c r="G110" s="220"/>
      <c r="H110" s="220"/>
      <c r="I110" s="222"/>
      <c r="J110" s="222"/>
      <c r="K110" s="222"/>
      <c r="L110" s="222"/>
      <c r="M110" s="222"/>
      <c r="N110" s="226"/>
    </row>
    <row r="111" spans="1:14" ht="21.75" customHeight="1">
      <c r="A111" s="224" t="s">
        <v>162</v>
      </c>
      <c r="B111" s="204"/>
      <c r="C111" s="205"/>
      <c r="D111" s="204"/>
      <c r="E111" s="204"/>
      <c r="F111" s="206"/>
      <c r="G111" s="204"/>
      <c r="H111" s="204"/>
      <c r="I111" s="208"/>
      <c r="J111" s="207"/>
      <c r="K111" s="208"/>
      <c r="L111" s="208"/>
      <c r="M111" s="208"/>
      <c r="N111" s="225"/>
    </row>
    <row r="112" spans="1:16" s="101" customFormat="1" ht="18.75" customHeight="1">
      <c r="A112" s="88" t="s">
        <v>85</v>
      </c>
      <c r="B112" s="87"/>
      <c r="C112" s="89" t="s">
        <v>88</v>
      </c>
      <c r="D112" s="90">
        <v>42170</v>
      </c>
      <c r="E112" s="90">
        <v>43990</v>
      </c>
      <c r="F112" s="79">
        <f>E112-$N$1</f>
        <v>220</v>
      </c>
      <c r="G112" s="93">
        <v>3899.22</v>
      </c>
      <c r="H112" s="89" t="s">
        <v>32</v>
      </c>
      <c r="I112" s="124">
        <v>13</v>
      </c>
      <c r="J112" s="91"/>
      <c r="K112" s="96"/>
      <c r="L112" s="118"/>
      <c r="M112" s="118">
        <v>99.9684</v>
      </c>
      <c r="P112" s="261"/>
    </row>
    <row r="113" spans="1:14" ht="18.75" customHeight="1">
      <c r="A113" s="16" t="s">
        <v>86</v>
      </c>
      <c r="B113" s="100"/>
      <c r="C113" s="23" t="s">
        <v>89</v>
      </c>
      <c r="D113" s="25">
        <v>42170</v>
      </c>
      <c r="E113" s="25">
        <v>43990</v>
      </c>
      <c r="F113" s="22">
        <f>E113-$N$1</f>
        <v>220</v>
      </c>
      <c r="G113" s="18">
        <v>2100.77</v>
      </c>
      <c r="H113" s="23" t="s">
        <v>32</v>
      </c>
      <c r="I113" s="52">
        <v>12.5</v>
      </c>
      <c r="J113" s="51"/>
      <c r="K113" s="85"/>
      <c r="L113" s="119"/>
      <c r="M113" s="119">
        <v>100</v>
      </c>
      <c r="N113" s="86"/>
    </row>
    <row r="114" spans="1:14" ht="18.75" customHeight="1">
      <c r="A114" s="66" t="s">
        <v>87</v>
      </c>
      <c r="B114" s="223"/>
      <c r="C114" s="68" t="s">
        <v>90</v>
      </c>
      <c r="D114" s="84">
        <v>42170</v>
      </c>
      <c r="E114" s="84">
        <v>43990</v>
      </c>
      <c r="F114" s="69">
        <f>E114-$N$1</f>
        <v>220</v>
      </c>
      <c r="G114" s="70">
        <v>2100.77</v>
      </c>
      <c r="H114" s="68"/>
      <c r="I114" s="125"/>
      <c r="J114" s="85"/>
      <c r="K114" s="85"/>
      <c r="L114" s="119"/>
      <c r="M114" s="119">
        <v>8.5</v>
      </c>
      <c r="N114" s="97"/>
    </row>
    <row r="115" spans="1:14" ht="17.25" customHeight="1">
      <c r="A115" s="143" t="s">
        <v>123</v>
      </c>
      <c r="B115" s="138"/>
      <c r="C115" s="139"/>
      <c r="D115" s="138"/>
      <c r="E115" s="138"/>
      <c r="F115" s="140"/>
      <c r="G115" s="138"/>
      <c r="H115" s="138"/>
      <c r="I115" s="141"/>
      <c r="J115" s="142"/>
      <c r="K115" s="141"/>
      <c r="L115" s="141"/>
      <c r="M115" s="141"/>
      <c r="N115" s="144"/>
    </row>
    <row r="116" spans="1:14" ht="18.75" customHeight="1">
      <c r="A116" s="127" t="s">
        <v>64</v>
      </c>
      <c r="B116" s="80"/>
      <c r="C116" s="81" t="s">
        <v>65</v>
      </c>
      <c r="D116" s="95">
        <v>41988</v>
      </c>
      <c r="E116" s="95">
        <v>44538</v>
      </c>
      <c r="F116" s="82">
        <f>E116-$N$1</f>
        <v>768</v>
      </c>
      <c r="G116" s="83">
        <v>5080</v>
      </c>
      <c r="H116" s="128" t="s">
        <v>32</v>
      </c>
      <c r="I116" s="115">
        <v>12.95</v>
      </c>
      <c r="J116" s="126"/>
      <c r="K116" s="121"/>
      <c r="L116" s="122"/>
      <c r="M116" s="122">
        <v>103</v>
      </c>
      <c r="N116" s="99"/>
    </row>
    <row r="117" spans="1:14" ht="17.25" customHeight="1">
      <c r="A117" s="143" t="s">
        <v>62</v>
      </c>
      <c r="B117" s="138"/>
      <c r="C117" s="139"/>
      <c r="D117" s="138"/>
      <c r="E117" s="138"/>
      <c r="F117" s="140"/>
      <c r="G117" s="138"/>
      <c r="H117" s="138"/>
      <c r="I117" s="141"/>
      <c r="J117" s="142"/>
      <c r="K117" s="141"/>
      <c r="L117" s="141"/>
      <c r="M117" s="141"/>
      <c r="N117" s="144"/>
    </row>
    <row r="118" spans="1:14" ht="18.75" customHeight="1">
      <c r="A118" s="127" t="s">
        <v>63</v>
      </c>
      <c r="B118" s="80"/>
      <c r="C118" s="81" t="s">
        <v>79</v>
      </c>
      <c r="D118" s="95">
        <v>41995</v>
      </c>
      <c r="E118" s="95">
        <v>44179</v>
      </c>
      <c r="F118" s="82">
        <f>E118-$N$1</f>
        <v>409</v>
      </c>
      <c r="G118" s="83">
        <v>7000</v>
      </c>
      <c r="H118" s="128" t="s">
        <v>32</v>
      </c>
      <c r="I118" s="115">
        <v>12.75</v>
      </c>
      <c r="J118" s="122">
        <v>12.25</v>
      </c>
      <c r="K118" s="122">
        <v>106.469</v>
      </c>
      <c r="L118" s="122">
        <v>106.469</v>
      </c>
      <c r="M118" s="122">
        <v>101.9099</v>
      </c>
      <c r="N118" s="99">
        <v>2000000</v>
      </c>
    </row>
    <row r="119" spans="1:14" ht="17.25" customHeight="1">
      <c r="A119" s="224" t="s">
        <v>72</v>
      </c>
      <c r="B119" s="204"/>
      <c r="C119" s="205"/>
      <c r="D119" s="204"/>
      <c r="E119" s="204"/>
      <c r="F119" s="206"/>
      <c r="G119" s="204"/>
      <c r="H119" s="204"/>
      <c r="I119" s="208"/>
      <c r="J119" s="207"/>
      <c r="K119" s="208"/>
      <c r="L119" s="208"/>
      <c r="M119" s="208"/>
      <c r="N119" s="225"/>
    </row>
    <row r="120" spans="1:14" ht="18.75" customHeight="1">
      <c r="A120" s="232" t="s">
        <v>150</v>
      </c>
      <c r="B120" s="87"/>
      <c r="C120" s="89" t="s">
        <v>71</v>
      </c>
      <c r="D120" s="90">
        <v>42086</v>
      </c>
      <c r="E120" s="90">
        <v>43909</v>
      </c>
      <c r="F120" s="79">
        <f>E120-$N$1</f>
        <v>139</v>
      </c>
      <c r="G120" s="93">
        <v>5000</v>
      </c>
      <c r="H120" s="231" t="s">
        <v>32</v>
      </c>
      <c r="I120" s="124">
        <v>12.95</v>
      </c>
      <c r="J120" s="124"/>
      <c r="K120" s="108"/>
      <c r="L120" s="108"/>
      <c r="M120" s="108">
        <v>99.9905</v>
      </c>
      <c r="N120" s="92"/>
    </row>
    <row r="121" spans="1:14" ht="18.75" customHeight="1">
      <c r="A121" s="233" t="s">
        <v>136</v>
      </c>
      <c r="B121" s="67"/>
      <c r="C121" s="68" t="s">
        <v>135</v>
      </c>
      <c r="D121" s="84">
        <v>42828</v>
      </c>
      <c r="E121" s="84">
        <v>44648</v>
      </c>
      <c r="F121" s="69">
        <f>E121-$N$1</f>
        <v>878</v>
      </c>
      <c r="G121" s="70">
        <v>6000</v>
      </c>
      <c r="H121" s="230" t="s">
        <v>32</v>
      </c>
      <c r="I121" s="125">
        <v>14.17</v>
      </c>
      <c r="J121" s="125"/>
      <c r="K121" s="102"/>
      <c r="L121" s="102"/>
      <c r="M121" s="102">
        <v>106.9028</v>
      </c>
      <c r="N121" s="103"/>
    </row>
    <row r="122" spans="1:14" ht="17.25" customHeight="1">
      <c r="A122" s="224" t="s">
        <v>80</v>
      </c>
      <c r="B122" s="204" t="s">
        <v>109</v>
      </c>
      <c r="C122" s="205"/>
      <c r="D122" s="204"/>
      <c r="E122" s="204"/>
      <c r="F122" s="206"/>
      <c r="G122" s="204"/>
      <c r="H122" s="204"/>
      <c r="I122" s="208"/>
      <c r="J122" s="207"/>
      <c r="K122" s="208"/>
      <c r="L122" s="208"/>
      <c r="M122" s="208"/>
      <c r="N122" s="225"/>
    </row>
    <row r="123" spans="1:14" ht="18.75" customHeight="1">
      <c r="A123" s="127" t="s">
        <v>81</v>
      </c>
      <c r="B123" s="80"/>
      <c r="C123" s="81" t="s">
        <v>82</v>
      </c>
      <c r="D123" s="95">
        <v>42165</v>
      </c>
      <c r="E123" s="95">
        <v>44714</v>
      </c>
      <c r="F123" s="82">
        <f>E123-$N$1</f>
        <v>944</v>
      </c>
      <c r="G123" s="83">
        <v>4822.4</v>
      </c>
      <c r="H123" s="128" t="s">
        <v>32</v>
      </c>
      <c r="I123" s="126">
        <v>13.25</v>
      </c>
      <c r="J123" s="126"/>
      <c r="K123" s="121"/>
      <c r="L123" s="121"/>
      <c r="M123" s="121">
        <v>100</v>
      </c>
      <c r="N123" s="99"/>
    </row>
    <row r="124" spans="1:14" ht="22.5" customHeight="1">
      <c r="A124" s="224" t="s">
        <v>91</v>
      </c>
      <c r="B124" s="204"/>
      <c r="C124" s="205"/>
      <c r="D124" s="204"/>
      <c r="E124" s="204"/>
      <c r="F124" s="206"/>
      <c r="G124" s="204"/>
      <c r="H124" s="204"/>
      <c r="I124" s="208"/>
      <c r="J124" s="207"/>
      <c r="K124" s="208"/>
      <c r="L124" s="208"/>
      <c r="M124" s="208"/>
      <c r="N124" s="225"/>
    </row>
    <row r="125" spans="1:14" ht="18.75" customHeight="1">
      <c r="A125" s="232" t="s">
        <v>213</v>
      </c>
      <c r="B125" s="87"/>
      <c r="C125" s="89" t="s">
        <v>214</v>
      </c>
      <c r="D125" s="90">
        <v>42226</v>
      </c>
      <c r="E125" s="90">
        <v>43889</v>
      </c>
      <c r="F125" s="79">
        <f>E125-$N$1</f>
        <v>119</v>
      </c>
      <c r="G125" s="93">
        <v>267.1</v>
      </c>
      <c r="H125" s="231" t="s">
        <v>184</v>
      </c>
      <c r="I125" s="124"/>
      <c r="J125" s="124"/>
      <c r="K125" s="108"/>
      <c r="L125" s="108"/>
      <c r="M125" s="108">
        <v>90</v>
      </c>
      <c r="N125" s="92"/>
    </row>
    <row r="126" spans="1:14" ht="18.75" customHeight="1">
      <c r="A126" s="233" t="s">
        <v>92</v>
      </c>
      <c r="B126" s="67"/>
      <c r="C126" s="68" t="s">
        <v>93</v>
      </c>
      <c r="D126" s="84">
        <v>42226</v>
      </c>
      <c r="E126" s="84">
        <v>44046</v>
      </c>
      <c r="F126" s="69">
        <f>E126-$N$1</f>
        <v>276</v>
      </c>
      <c r="G126" s="70">
        <v>1036</v>
      </c>
      <c r="H126" s="230" t="s">
        <v>184</v>
      </c>
      <c r="I126" s="125"/>
      <c r="J126" s="125"/>
      <c r="K126" s="102"/>
      <c r="L126" s="102"/>
      <c r="M126" s="102">
        <v>101.5187</v>
      </c>
      <c r="N126" s="103"/>
    </row>
    <row r="127" spans="1:14" ht="22.5" customHeight="1">
      <c r="A127" s="224" t="s">
        <v>94</v>
      </c>
      <c r="B127" s="204"/>
      <c r="C127" s="205"/>
      <c r="D127" s="204"/>
      <c r="E127" s="204"/>
      <c r="F127" s="206"/>
      <c r="G127" s="204"/>
      <c r="H127" s="204"/>
      <c r="I127" s="208"/>
      <c r="J127" s="207"/>
      <c r="K127" s="208"/>
      <c r="L127" s="208"/>
      <c r="M127" s="208"/>
      <c r="N127" s="225"/>
    </row>
    <row r="128" spans="1:14" ht="18.75" customHeight="1">
      <c r="A128" s="232" t="s">
        <v>95</v>
      </c>
      <c r="B128" s="87"/>
      <c r="C128" s="89" t="s">
        <v>96</v>
      </c>
      <c r="D128" s="90">
        <v>42303</v>
      </c>
      <c r="E128" s="90">
        <v>44305</v>
      </c>
      <c r="F128" s="79">
        <f>E128-$N$1</f>
        <v>535</v>
      </c>
      <c r="G128" s="93">
        <v>1297.1</v>
      </c>
      <c r="H128" s="231" t="s">
        <v>32</v>
      </c>
      <c r="I128" s="124">
        <v>13.75</v>
      </c>
      <c r="J128" s="124"/>
      <c r="K128" s="108"/>
      <c r="L128" s="108"/>
      <c r="M128" s="108">
        <v>103.6889</v>
      </c>
      <c r="N128" s="92"/>
    </row>
    <row r="129" spans="1:14" ht="18.75" customHeight="1">
      <c r="A129" s="234" t="s">
        <v>99</v>
      </c>
      <c r="B129" s="17"/>
      <c r="C129" s="23" t="s">
        <v>100</v>
      </c>
      <c r="D129" s="25">
        <v>42303</v>
      </c>
      <c r="E129" s="25">
        <v>44305</v>
      </c>
      <c r="F129" s="22">
        <f>E129-$N$1</f>
        <v>535</v>
      </c>
      <c r="G129" s="18">
        <v>600.7</v>
      </c>
      <c r="H129" s="98" t="s">
        <v>101</v>
      </c>
      <c r="I129" s="52"/>
      <c r="J129" s="52"/>
      <c r="K129" s="77"/>
      <c r="L129" s="77"/>
      <c r="M129" s="77">
        <v>94.7367</v>
      </c>
      <c r="N129" s="64"/>
    </row>
    <row r="130" spans="1:15" ht="18.75" customHeight="1">
      <c r="A130" s="234" t="s">
        <v>97</v>
      </c>
      <c r="B130" s="17"/>
      <c r="C130" s="23" t="s">
        <v>98</v>
      </c>
      <c r="D130" s="25">
        <v>42303</v>
      </c>
      <c r="E130" s="25">
        <v>44305</v>
      </c>
      <c r="F130" s="22">
        <f>E130-$N$1</f>
        <v>535</v>
      </c>
      <c r="G130" s="18">
        <v>121</v>
      </c>
      <c r="H130" s="98" t="s">
        <v>32</v>
      </c>
      <c r="I130" s="52">
        <v>14</v>
      </c>
      <c r="J130" s="52"/>
      <c r="K130" s="77"/>
      <c r="L130" s="77"/>
      <c r="M130" s="77">
        <v>94.7367</v>
      </c>
      <c r="N130" s="64"/>
      <c r="O130" s="20"/>
    </row>
    <row r="131" spans="1:15" ht="18.75" customHeight="1">
      <c r="A131" s="241"/>
      <c r="C131" s="27"/>
      <c r="D131" s="235"/>
      <c r="E131" s="235"/>
      <c r="F131" s="236"/>
      <c r="G131" s="237"/>
      <c r="H131" s="239"/>
      <c r="I131" s="60"/>
      <c r="J131" s="60"/>
      <c r="K131" s="238"/>
      <c r="L131" s="238"/>
      <c r="M131" s="238"/>
      <c r="N131" s="26"/>
      <c r="O131" s="20"/>
    </row>
    <row r="132" spans="1:14" ht="20.25" customHeight="1">
      <c r="A132" s="8"/>
      <c r="D132" s="48"/>
      <c r="E132" s="48"/>
      <c r="F132" s="48"/>
      <c r="G132" s="28"/>
      <c r="H132" s="180" t="s">
        <v>29</v>
      </c>
      <c r="I132" s="181"/>
      <c r="J132" s="53"/>
      <c r="K132" s="60"/>
      <c r="L132" s="185" t="s">
        <v>112</v>
      </c>
      <c r="M132" s="185"/>
      <c r="N132" s="26"/>
    </row>
    <row r="133" spans="1:14" ht="15" customHeight="1">
      <c r="A133" s="8"/>
      <c r="D133" s="49"/>
      <c r="E133" s="49"/>
      <c r="F133" s="49"/>
      <c r="G133" s="31"/>
      <c r="H133" s="182" t="s">
        <v>28</v>
      </c>
      <c r="I133" s="183" t="s">
        <v>19</v>
      </c>
      <c r="J133" s="53"/>
      <c r="K133" s="60"/>
      <c r="L133" s="183" t="s">
        <v>67</v>
      </c>
      <c r="M133" s="183" t="s">
        <v>19</v>
      </c>
      <c r="N133" s="26"/>
    </row>
    <row r="134" spans="1:14" ht="16.5" customHeight="1">
      <c r="A134" s="10" t="s">
        <v>13</v>
      </c>
      <c r="B134" s="20"/>
      <c r="C134" s="27"/>
      <c r="D134" s="49"/>
      <c r="E134" s="49"/>
      <c r="F134" s="32" t="s">
        <v>30</v>
      </c>
      <c r="G134" s="30"/>
      <c r="H134" s="184">
        <f>SUM(N7:N130)</f>
        <v>3163086593</v>
      </c>
      <c r="I134" s="184">
        <v>2796675350</v>
      </c>
      <c r="J134" s="53"/>
      <c r="K134" s="60"/>
      <c r="L134" s="186">
        <v>139</v>
      </c>
      <c r="M134" s="186">
        <v>124</v>
      </c>
      <c r="N134" s="26"/>
    </row>
    <row r="135" spans="1:14" ht="21.75" customHeight="1">
      <c r="A135" s="11" t="s">
        <v>11</v>
      </c>
      <c r="B135" s="38"/>
      <c r="C135" s="42"/>
      <c r="H135" s="20"/>
      <c r="J135" s="54" t="s">
        <v>30</v>
      </c>
      <c r="K135" s="59" t="s">
        <v>30</v>
      </c>
      <c r="N135" s="24"/>
    </row>
    <row r="136" spans="1:14" ht="19.5" customHeight="1">
      <c r="A136" s="11" t="s">
        <v>12</v>
      </c>
      <c r="B136" s="39"/>
      <c r="C136" s="42"/>
      <c r="H136" s="20"/>
      <c r="I136" s="59" t="s">
        <v>30</v>
      </c>
      <c r="J136" s="162"/>
      <c r="N136" s="24"/>
    </row>
    <row r="137" spans="1:14" ht="13.5">
      <c r="A137" s="12" t="s">
        <v>10</v>
      </c>
      <c r="B137" s="40"/>
      <c r="C137" s="43"/>
      <c r="H137" s="20"/>
      <c r="I137" s="61"/>
      <c r="N137" s="24"/>
    </row>
    <row r="138" spans="1:14" ht="12" customHeight="1">
      <c r="A138" s="13" t="s">
        <v>179</v>
      </c>
      <c r="B138" s="40"/>
      <c r="C138" s="45"/>
      <c r="D138" s="20"/>
      <c r="H138" s="20"/>
      <c r="N138" s="24"/>
    </row>
    <row r="139" spans="1:15" ht="16.5" customHeight="1" thickBot="1">
      <c r="A139" s="14" t="s">
        <v>178</v>
      </c>
      <c r="B139" s="41"/>
      <c r="C139" s="44"/>
      <c r="D139" s="33"/>
      <c r="E139" s="33"/>
      <c r="F139" s="34"/>
      <c r="G139" s="33"/>
      <c r="H139" s="78"/>
      <c r="I139" s="62"/>
      <c r="J139" s="111"/>
      <c r="K139" s="62"/>
      <c r="L139" s="62"/>
      <c r="M139" s="62"/>
      <c r="N139" s="35"/>
      <c r="O139" s="54"/>
    </row>
    <row r="140" spans="1:14" ht="14.25">
      <c r="A140" s="110" t="s">
        <v>209</v>
      </c>
      <c r="B140" s="59"/>
      <c r="C140" s="59"/>
      <c r="D140" s="59"/>
      <c r="E140" s="59"/>
      <c r="F140" s="59"/>
      <c r="G140" s="59"/>
      <c r="H140" s="59"/>
      <c r="J140" s="59"/>
      <c r="N140" s="135"/>
    </row>
    <row r="141" spans="1:14" ht="15" thickBot="1">
      <c r="A141" s="136" t="s">
        <v>130</v>
      </c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137"/>
    </row>
    <row r="142" spans="1:6" ht="13.5">
      <c r="A142" s="15"/>
      <c r="C142" s="45"/>
      <c r="F142" s="9"/>
    </row>
    <row r="143" spans="4:6" ht="13.5">
      <c r="D143" s="29"/>
      <c r="F143" s="9"/>
    </row>
    <row r="144" spans="5:8" ht="13.5">
      <c r="E144" s="29"/>
      <c r="F144" s="9"/>
      <c r="H144" s="20"/>
    </row>
    <row r="145" spans="4:8" ht="13.5">
      <c r="D145" s="29"/>
      <c r="E145" s="20"/>
      <c r="F145" s="9"/>
      <c r="H145" s="20"/>
    </row>
    <row r="146" spans="4:8" ht="13.5">
      <c r="D146" s="20"/>
      <c r="E146" s="20"/>
      <c r="H146" s="20"/>
    </row>
    <row r="147" spans="4:11" ht="13.5">
      <c r="D147" s="20"/>
      <c r="E147" s="37"/>
      <c r="F147" s="9"/>
      <c r="H147" s="20"/>
      <c r="K147" s="59" t="s">
        <v>30</v>
      </c>
    </row>
    <row r="148" spans="4:6" ht="13.5">
      <c r="D148" s="29"/>
      <c r="F148" s="9"/>
    </row>
    <row r="149" spans="4:8" ht="13.5">
      <c r="D149" s="20"/>
      <c r="E149" s="20"/>
      <c r="H149" s="20"/>
    </row>
    <row r="150" spans="4:14" ht="13.5">
      <c r="D150" s="20"/>
      <c r="E150" s="20"/>
      <c r="H150" s="20"/>
      <c r="I150" s="9"/>
      <c r="J150" s="9"/>
      <c r="K150" s="9"/>
      <c r="L150" s="9"/>
      <c r="N150" s="9"/>
    </row>
    <row r="151" spans="3:14" ht="13.5">
      <c r="C151" s="46"/>
      <c r="D151" s="20"/>
      <c r="I151" s="9"/>
      <c r="J151" s="9"/>
      <c r="K151" s="9"/>
      <c r="L151" s="9"/>
      <c r="N151" s="9"/>
    </row>
    <row r="152" spans="4:14" ht="13.5">
      <c r="D152" s="20"/>
      <c r="I152" s="9"/>
      <c r="J152" s="9"/>
      <c r="K152" s="9"/>
      <c r="L152" s="9"/>
      <c r="N152" s="9"/>
    </row>
    <row r="153" spans="3:14" ht="13.5">
      <c r="C153" s="9"/>
      <c r="D153" s="20"/>
      <c r="H153" s="36"/>
      <c r="I153" s="9"/>
      <c r="J153" s="9"/>
      <c r="K153" s="9"/>
      <c r="L153" s="9"/>
      <c r="N153" s="9"/>
    </row>
    <row r="154" spans="3:14" ht="13.5">
      <c r="C154" s="9"/>
      <c r="D154" s="20"/>
      <c r="I154" s="9"/>
      <c r="J154" s="9"/>
      <c r="K154" s="9"/>
      <c r="L154" s="9"/>
      <c r="N154" s="9"/>
    </row>
    <row r="155" spans="3:14" ht="13.5">
      <c r="C155" s="9"/>
      <c r="D155" s="20"/>
      <c r="I155" s="9"/>
      <c r="J155" s="9"/>
      <c r="K155" s="9"/>
      <c r="L155" s="9"/>
      <c r="N155" s="9"/>
    </row>
    <row r="157" spans="3:14" ht="13.5">
      <c r="C157" s="9"/>
      <c r="D157" s="20"/>
      <c r="I157" s="9"/>
      <c r="J157" s="9"/>
      <c r="K157" s="9"/>
      <c r="L157" s="9"/>
      <c r="N157" s="9"/>
    </row>
  </sheetData>
  <sheetProtection/>
  <mergeCells count="1">
    <mergeCell ref="D1:I1"/>
  </mergeCells>
  <printOptions/>
  <pageMargins left="0.00708333333333333" right="0.25" top="0.75" bottom="0.75" header="0.3" footer="0.3"/>
  <pageSetup horizontalDpi="600" verticalDpi="600" orientation="portrait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1"/>
  <sheetViews>
    <sheetView zoomScalePageLayoutView="0" workbookViewId="0" topLeftCell="A1">
      <selection activeCell="C13" sqref="C13"/>
    </sheetView>
  </sheetViews>
  <sheetFormatPr defaultColWidth="9.28125" defaultRowHeight="12.75"/>
  <cols>
    <col min="1" max="3" width="8.421875" style="1" customWidth="1"/>
    <col min="4" max="4" width="16.57421875" style="71" customWidth="1"/>
    <col min="5" max="5" width="8.421875" style="1" customWidth="1"/>
    <col min="6" max="6" width="23.421875" style="1" customWidth="1"/>
    <col min="7" max="7" width="7.28125" style="1" customWidth="1"/>
    <col min="8" max="8" width="15.421875" style="1" customWidth="1"/>
    <col min="9" max="9" width="14.421875" style="58" customWidth="1"/>
    <col min="10" max="10" width="7.7109375" style="7" customWidth="1"/>
    <col min="11" max="11" width="17.28125" style="1" customWidth="1"/>
    <col min="12" max="12" width="9.28125" style="1" customWidth="1"/>
    <col min="13" max="13" width="8.421875" style="1" customWidth="1"/>
    <col min="14" max="14" width="9.7109375" style="1" customWidth="1"/>
    <col min="15" max="16384" width="9.28125" style="1" customWidth="1"/>
  </cols>
  <sheetData>
    <row r="1" ht="12.75">
      <c r="J1" s="1"/>
    </row>
    <row r="2" spans="10:13" ht="12.75">
      <c r="J2" s="1"/>
      <c r="M2"/>
    </row>
    <row r="3" ht="12.75">
      <c r="J3" s="1"/>
    </row>
    <row r="4" ht="12.75">
      <c r="J4" s="1"/>
    </row>
    <row r="5" ht="12.75">
      <c r="J5" s="1"/>
    </row>
    <row r="6" spans="4:10" ht="12.75">
      <c r="D6" s="73"/>
      <c r="J6" s="1"/>
    </row>
    <row r="7" ht="12.75">
      <c r="J7" s="1"/>
    </row>
    <row r="8" ht="12.75">
      <c r="J8" s="1"/>
    </row>
    <row r="9" ht="12.75">
      <c r="J9" s="1"/>
    </row>
    <row r="10" ht="12.75">
      <c r="J10" s="1"/>
    </row>
    <row r="11" ht="12.75">
      <c r="J11" s="1"/>
    </row>
    <row r="12" ht="12.75">
      <c r="J12" s="1"/>
    </row>
    <row r="13" ht="12.75">
      <c r="J13" s="1"/>
    </row>
    <row r="14" ht="12.75">
      <c r="J14" s="1"/>
    </row>
    <row r="15" ht="12.75">
      <c r="J15" s="1"/>
    </row>
    <row r="16" ht="12.75">
      <c r="J16" s="1"/>
    </row>
    <row r="17" ht="12.75">
      <c r="J17" s="1"/>
    </row>
    <row r="18" ht="12.75">
      <c r="J18" s="1"/>
    </row>
    <row r="19" ht="12.75">
      <c r="J19" s="1"/>
    </row>
    <row r="20" ht="12.75">
      <c r="J20" s="1"/>
    </row>
    <row r="21" ht="12.75">
      <c r="J21" s="1"/>
    </row>
    <row r="22" ht="12.75">
      <c r="J22" s="1"/>
    </row>
    <row r="23" ht="12.75">
      <c r="J23" s="1"/>
    </row>
    <row r="24" ht="12.75">
      <c r="J24" s="1"/>
    </row>
    <row r="25" ht="12.75">
      <c r="J25" s="1"/>
    </row>
    <row r="26" ht="12.75">
      <c r="J26" s="1"/>
    </row>
    <row r="27" ht="12.75">
      <c r="J27" s="1"/>
    </row>
    <row r="28" ht="12.75">
      <c r="J28" s="1"/>
    </row>
    <row r="29" ht="12.75">
      <c r="J29" s="1"/>
    </row>
    <row r="30" ht="12.75">
      <c r="J30" s="1"/>
    </row>
    <row r="31" ht="12.75">
      <c r="J31" s="1"/>
    </row>
    <row r="32" ht="12.75"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  <row r="41" ht="14.25" customHeight="1">
      <c r="J41" s="1"/>
    </row>
    <row r="42" ht="12.75">
      <c r="J42" s="1"/>
    </row>
    <row r="43" ht="12.75">
      <c r="J43" s="1"/>
    </row>
    <row r="44" ht="12.75">
      <c r="J44" s="1"/>
    </row>
    <row r="45" ht="12.75" customHeight="1">
      <c r="J45" s="1"/>
    </row>
    <row r="46" ht="12.75" customHeight="1">
      <c r="J46" s="1"/>
    </row>
    <row r="47" ht="12.75" customHeight="1">
      <c r="J47" s="1"/>
    </row>
    <row r="48" ht="12.75" customHeight="1">
      <c r="J48" s="1"/>
    </row>
    <row r="49" spans="1:14" ht="18" customHeight="1">
      <c r="A49" s="3"/>
      <c r="B49" s="3"/>
      <c r="C49" s="3"/>
      <c r="D49" s="72"/>
      <c r="E49" s="3"/>
      <c r="F49" s="3"/>
      <c r="G49" s="4"/>
      <c r="H49" s="3"/>
      <c r="J49" s="5"/>
      <c r="K49" s="3"/>
      <c r="L49" s="3"/>
      <c r="M49" s="3"/>
      <c r="N49" s="3"/>
    </row>
    <row r="50" spans="1:14" ht="18.75" customHeight="1">
      <c r="A50" s="3"/>
      <c r="B50" s="3"/>
      <c r="C50" s="3"/>
      <c r="D50" s="72"/>
      <c r="E50" s="3"/>
      <c r="F50" s="3"/>
      <c r="G50" s="4"/>
      <c r="H50" s="3"/>
      <c r="J50" s="5"/>
      <c r="K50" s="3"/>
      <c r="L50" s="3"/>
      <c r="M50" s="3"/>
      <c r="N50" s="3"/>
    </row>
    <row r="51" spans="1:14" ht="24" customHeight="1">
      <c r="A51" s="3"/>
      <c r="B51" s="3"/>
      <c r="C51" s="3"/>
      <c r="D51" s="72"/>
      <c r="E51" s="3"/>
      <c r="F51" s="3"/>
      <c r="G51" s="4"/>
      <c r="H51" s="3"/>
      <c r="J51" s="5"/>
      <c r="K51" s="6"/>
      <c r="L51" s="3"/>
      <c r="M51" s="3"/>
      <c r="N51" s="3"/>
    </row>
    <row r="52" spans="1:14" ht="16.5" customHeight="1">
      <c r="A52" s="3"/>
      <c r="B52" s="3"/>
      <c r="C52" s="3"/>
      <c r="D52" s="72"/>
      <c r="E52" s="3"/>
      <c r="F52" s="3"/>
      <c r="G52" s="4"/>
      <c r="H52" s="3"/>
      <c r="J52" s="5"/>
      <c r="K52" s="3"/>
      <c r="L52" s="3"/>
      <c r="M52" s="3"/>
      <c r="N52" s="3"/>
    </row>
    <row r="53" spans="1:14" ht="12.75">
      <c r="A53" s="3"/>
      <c r="B53" s="3"/>
      <c r="C53" s="3"/>
      <c r="D53" s="72"/>
      <c r="E53" s="3"/>
      <c r="F53" s="3"/>
      <c r="G53" s="4"/>
      <c r="H53" s="3"/>
      <c r="J53" s="5"/>
      <c r="K53" s="3"/>
      <c r="L53" s="3"/>
      <c r="M53" s="3"/>
      <c r="N53" s="3"/>
    </row>
    <row r="54" spans="1:14" ht="12.75">
      <c r="A54" s="3"/>
      <c r="B54" s="3"/>
      <c r="C54" s="3"/>
      <c r="D54" s="72"/>
      <c r="E54" s="3"/>
      <c r="F54" s="3"/>
      <c r="G54" s="4"/>
      <c r="H54" s="3"/>
      <c r="J54" s="5"/>
      <c r="K54" s="3"/>
      <c r="L54" s="3"/>
      <c r="M54" s="3"/>
      <c r="N54" s="3"/>
    </row>
    <row r="55" spans="1:14" ht="12.75">
      <c r="A55" s="3"/>
      <c r="B55" s="3"/>
      <c r="C55" s="3"/>
      <c r="D55" s="72"/>
      <c r="E55" s="3"/>
      <c r="F55" s="3"/>
      <c r="G55" s="4"/>
      <c r="H55" s="3"/>
      <c r="J55" s="5"/>
      <c r="K55" s="3"/>
      <c r="L55" s="3"/>
      <c r="M55" s="3"/>
      <c r="N55" s="3"/>
    </row>
    <row r="56" spans="1:14" ht="12.75">
      <c r="A56" s="3"/>
      <c r="B56" s="3"/>
      <c r="C56" s="3"/>
      <c r="D56" s="72"/>
      <c r="E56" s="3"/>
      <c r="F56" s="3"/>
      <c r="G56" s="4"/>
      <c r="H56" s="3"/>
      <c r="J56" s="5"/>
      <c r="K56" s="3"/>
      <c r="L56" s="3"/>
      <c r="M56" s="3"/>
      <c r="N56" s="3"/>
    </row>
    <row r="57" spans="1:14" ht="12.75">
      <c r="A57" s="3"/>
      <c r="B57" s="3"/>
      <c r="C57" s="3"/>
      <c r="D57" s="72"/>
      <c r="E57" s="3"/>
      <c r="F57" s="3"/>
      <c r="G57" s="4"/>
      <c r="H57" s="3"/>
      <c r="J57" s="5"/>
      <c r="K57" s="3"/>
      <c r="L57" s="3"/>
      <c r="M57" s="3"/>
      <c r="N57" s="3"/>
    </row>
    <row r="58" spans="1:14" ht="12.75">
      <c r="A58" s="3"/>
      <c r="B58" s="3"/>
      <c r="C58" s="3"/>
      <c r="D58" s="72"/>
      <c r="E58" s="3"/>
      <c r="F58" s="3"/>
      <c r="G58" s="4"/>
      <c r="H58" s="3"/>
      <c r="J58" s="5"/>
      <c r="K58" s="3"/>
      <c r="L58" s="3"/>
      <c r="M58" s="3"/>
      <c r="N58" s="3"/>
    </row>
    <row r="59" spans="1:14" ht="12.75">
      <c r="A59" s="3"/>
      <c r="B59" s="3"/>
      <c r="C59" s="3"/>
      <c r="D59" s="72"/>
      <c r="E59" s="3"/>
      <c r="F59" s="3"/>
      <c r="G59" s="4"/>
      <c r="H59" s="3"/>
      <c r="J59" s="5"/>
      <c r="K59" s="3"/>
      <c r="L59" s="3"/>
      <c r="M59" s="3"/>
      <c r="N59" s="3"/>
    </row>
    <row r="60" spans="1:14" ht="12.75">
      <c r="A60" s="3"/>
      <c r="B60" s="3"/>
      <c r="C60" s="3"/>
      <c r="D60" s="72"/>
      <c r="E60" s="3"/>
      <c r="F60" s="3"/>
      <c r="G60" s="4"/>
      <c r="H60" s="3"/>
      <c r="J60" s="5"/>
      <c r="K60" s="3"/>
      <c r="L60" s="3"/>
      <c r="M60" s="3"/>
      <c r="N60" s="3"/>
    </row>
    <row r="61" spans="1:14" ht="12.75">
      <c r="A61" s="3"/>
      <c r="B61" s="3"/>
      <c r="C61" s="3"/>
      <c r="D61" s="72"/>
      <c r="E61" s="3"/>
      <c r="F61" s="3"/>
      <c r="G61" s="4"/>
      <c r="H61" s="3"/>
      <c r="J61" s="5"/>
      <c r="K61" s="3"/>
      <c r="L61" s="3"/>
      <c r="M61" s="3"/>
      <c r="N61" s="3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  <row r="91" ht="12.75">
      <c r="G91" s="2"/>
    </row>
    <row r="92" ht="12.75">
      <c r="G92" s="2"/>
    </row>
    <row r="93" ht="12.75">
      <c r="G93" s="2"/>
    </row>
    <row r="94" ht="12.75">
      <c r="G94" s="2"/>
    </row>
    <row r="95" ht="12.75">
      <c r="G95" s="2"/>
    </row>
    <row r="96" ht="12.75">
      <c r="G96" s="2"/>
    </row>
    <row r="97" ht="12.75">
      <c r="G97" s="2"/>
    </row>
    <row r="98" ht="12.75">
      <c r="G98" s="2"/>
    </row>
    <row r="99" ht="12.75">
      <c r="G99" s="2"/>
    </row>
    <row r="100" ht="12.75">
      <c r="G100" s="2"/>
    </row>
    <row r="101" ht="12.75">
      <c r="G101" s="2"/>
    </row>
    <row r="102" ht="12.75">
      <c r="G102" s="2"/>
    </row>
    <row r="103" ht="12.75">
      <c r="G103" s="2"/>
    </row>
    <row r="104" ht="12.75">
      <c r="G104" s="2"/>
    </row>
    <row r="105" ht="12.75">
      <c r="G105" s="2"/>
    </row>
    <row r="106" ht="12.75">
      <c r="G106" s="2"/>
    </row>
    <row r="107" ht="12.75">
      <c r="G107" s="2"/>
    </row>
    <row r="108" ht="12.75">
      <c r="G108" s="2"/>
    </row>
    <row r="109" ht="12.75">
      <c r="G109" s="2"/>
    </row>
    <row r="110" ht="12.75">
      <c r="G110" s="2"/>
    </row>
    <row r="111" ht="12.75">
      <c r="G111" s="2"/>
    </row>
    <row r="112" ht="12.75">
      <c r="G112" s="2"/>
    </row>
    <row r="113" ht="12.75">
      <c r="G113" s="2"/>
    </row>
    <row r="114" ht="12.75">
      <c r="G114" s="2"/>
    </row>
    <row r="115" ht="12.75">
      <c r="G115" s="2"/>
    </row>
    <row r="116" ht="12.75">
      <c r="G116" s="2"/>
    </row>
    <row r="117" ht="12.75">
      <c r="G117" s="2"/>
    </row>
    <row r="118" ht="12.75">
      <c r="G118" s="2"/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G123" s="2"/>
    </row>
    <row r="124" ht="12.75">
      <c r="G124" s="2"/>
    </row>
    <row r="125" ht="12.75">
      <c r="G125" s="2"/>
    </row>
    <row r="126" ht="12.75">
      <c r="G126" s="2"/>
    </row>
    <row r="127" ht="12.75">
      <c r="G127" s="2"/>
    </row>
    <row r="128" ht="12.75">
      <c r="G128" s="2"/>
    </row>
    <row r="129" ht="12.75">
      <c r="G129" s="2"/>
    </row>
    <row r="130" ht="12.75">
      <c r="G130" s="2"/>
    </row>
    <row r="131" ht="12.75">
      <c r="G131" s="2"/>
    </row>
    <row r="132" ht="12.75">
      <c r="G132" s="2"/>
    </row>
    <row r="133" ht="12.75">
      <c r="G133" s="2"/>
    </row>
    <row r="134" ht="12.75">
      <c r="G134" s="2"/>
    </row>
    <row r="135" ht="12.75">
      <c r="G135" s="2"/>
    </row>
    <row r="136" ht="12.75">
      <c r="G136" s="2"/>
    </row>
    <row r="137" ht="12.75">
      <c r="G137" s="2"/>
    </row>
    <row r="138" ht="12.75">
      <c r="G138" s="2"/>
    </row>
    <row r="139" ht="12.75">
      <c r="G139" s="2"/>
    </row>
    <row r="140" ht="12.75">
      <c r="G140" s="2"/>
    </row>
    <row r="141" ht="12.75">
      <c r="G141" s="2"/>
    </row>
    <row r="142" ht="12.75">
      <c r="G142" s="2"/>
    </row>
    <row r="143" ht="12.75">
      <c r="G143" s="2"/>
    </row>
    <row r="144" ht="12.75">
      <c r="G144" s="2"/>
    </row>
    <row r="145" ht="12.75">
      <c r="G145" s="2"/>
    </row>
    <row r="146" ht="12.75">
      <c r="G146" s="2"/>
    </row>
    <row r="147" ht="12.75">
      <c r="G147" s="2"/>
    </row>
    <row r="148" ht="12.75">
      <c r="G148" s="2"/>
    </row>
    <row r="149" ht="12.75">
      <c r="G149" s="2"/>
    </row>
    <row r="150" ht="12.75">
      <c r="G150" s="2"/>
    </row>
    <row r="151" ht="12.75">
      <c r="G151" s="2"/>
    </row>
    <row r="152" ht="12.75">
      <c r="G152" s="2"/>
    </row>
    <row r="153" ht="12.75">
      <c r="G153" s="2"/>
    </row>
    <row r="154" ht="12.75">
      <c r="G154" s="2"/>
    </row>
    <row r="155" ht="12.75">
      <c r="G155" s="2"/>
    </row>
    <row r="156" ht="12.75">
      <c r="G156" s="2"/>
    </row>
    <row r="157" ht="12.75">
      <c r="G157" s="2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</sheetData>
  <sheetProtection/>
  <printOptions/>
  <pageMargins left="0.75" right="0.75" top="1" bottom="1" header="0.5" footer="0.5"/>
  <pageSetup horizontalDpi="600" verticalDpi="600" orientation="portrait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9:G34"/>
  <sheetViews>
    <sheetView zoomScalePageLayoutView="0" workbookViewId="0" topLeftCell="A1">
      <selection activeCell="F22" sqref="F22"/>
    </sheetView>
  </sheetViews>
  <sheetFormatPr defaultColWidth="9.140625" defaultRowHeight="12.75"/>
  <sheetData>
    <row r="29" spans="3:7" ht="12.75">
      <c r="C29" s="55"/>
      <c r="D29" s="55"/>
      <c r="E29" s="55"/>
      <c r="F29" s="55"/>
      <c r="G29" s="55"/>
    </row>
    <row r="30" spans="3:7" ht="12.75">
      <c r="C30" s="55"/>
      <c r="D30" s="55"/>
      <c r="E30" s="55"/>
      <c r="F30" s="55"/>
      <c r="G30" s="55"/>
    </row>
    <row r="31" spans="3:7" ht="12.75">
      <c r="C31" s="55"/>
      <c r="D31" s="56"/>
      <c r="E31" s="57"/>
      <c r="F31" s="55"/>
      <c r="G31" s="55"/>
    </row>
    <row r="32" spans="3:7" ht="12.75">
      <c r="C32" s="55"/>
      <c r="D32" s="56"/>
      <c r="E32" s="57"/>
      <c r="F32" s="55"/>
      <c r="G32" s="55"/>
    </row>
    <row r="33" spans="3:7" ht="12.75">
      <c r="C33" s="55"/>
      <c r="D33" s="56"/>
      <c r="E33" s="57"/>
      <c r="F33" s="55"/>
      <c r="G33" s="55"/>
    </row>
    <row r="34" spans="3:7" ht="12.75">
      <c r="C34" s="55"/>
      <c r="D34" s="56"/>
      <c r="E34" s="57"/>
      <c r="F34" s="55"/>
      <c r="G34" s="5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9:J34"/>
  <sheetViews>
    <sheetView zoomScalePageLayoutView="0" workbookViewId="0" topLeftCell="A1">
      <selection activeCell="L8" sqref="L8"/>
    </sheetView>
  </sheetViews>
  <sheetFormatPr defaultColWidth="9.140625" defaultRowHeight="12.75"/>
  <sheetData>
    <row r="29" spans="1:10" ht="12.7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2.7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2.7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2.75">
      <c r="A32" s="55"/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2.75">
      <c r="A33" s="55"/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2.75">
      <c r="A34" s="55"/>
      <c r="B34" s="55"/>
      <c r="C34" s="55"/>
      <c r="D34" s="55"/>
      <c r="E34" s="55"/>
      <c r="F34" s="55"/>
      <c r="G34" s="55"/>
      <c r="H34" s="55"/>
      <c r="I34" s="55"/>
      <c r="J34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Suntra Investment Bank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Nairobi Securities Exchange</dc:creator>
  <cp:keywords/>
  <dc:description/>
  <cp:lastModifiedBy>David Wainaina</cp:lastModifiedBy>
  <cp:lastPrinted>2019-05-17T12:26:41Z</cp:lastPrinted>
  <dcterms:created xsi:type="dcterms:W3CDTF">2007-11-23T11:50:45Z</dcterms:created>
  <dcterms:modified xsi:type="dcterms:W3CDTF">2019-11-01T12:49:27Z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